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8595" activeTab="0"/>
  </bookViews>
  <sheets>
    <sheet name="2015_" sheetId="1" r:id="rId1"/>
  </sheets>
  <definedNames/>
  <calcPr fullCalcOnLoad="1"/>
</workbook>
</file>

<file path=xl/sharedStrings.xml><?xml version="1.0" encoding="utf-8"?>
<sst xmlns="http://schemas.openxmlformats.org/spreadsheetml/2006/main" count="133" uniqueCount="97">
  <si>
    <t>Sector</t>
  </si>
  <si>
    <t>CZDA</t>
  </si>
  <si>
    <t>Education</t>
  </si>
  <si>
    <t>People in Need</t>
  </si>
  <si>
    <t>Government scholarships</t>
  </si>
  <si>
    <t>MEYS</t>
  </si>
  <si>
    <t xml:space="preserve">CZDA - Czech Development Agency </t>
  </si>
  <si>
    <t>MFA - Ministry of Foreign Affairs (Department for Development Cooperation and Humanitarian Aid)</t>
  </si>
  <si>
    <t>MEYS - Ministry of Education, Youth and Sports</t>
  </si>
  <si>
    <t>Implementing Partner</t>
  </si>
  <si>
    <t>Implementing Period</t>
  </si>
  <si>
    <t>Health</t>
  </si>
  <si>
    <t>Malteser International</t>
  </si>
  <si>
    <t>Agriculture</t>
  </si>
  <si>
    <t>Czech University of Life Sciencies + Royal University of Cambodia</t>
  </si>
  <si>
    <t>Project Title</t>
  </si>
  <si>
    <t>Total for Trilateral Projects</t>
  </si>
  <si>
    <t>Total for Bilateral Projects</t>
  </si>
  <si>
    <t>Energy Generation and Supply</t>
  </si>
  <si>
    <t>Other Social Infrastructure and Services</t>
  </si>
  <si>
    <t>Caritas Czech</t>
  </si>
  <si>
    <t>2013 - 2015</t>
  </si>
  <si>
    <t>Government and Civil Society</t>
  </si>
  <si>
    <t>x</t>
  </si>
  <si>
    <t>Total for Capacity Building of Universities through Czech Teachers' Missions</t>
  </si>
  <si>
    <t>Water and Sanitation</t>
  </si>
  <si>
    <t>**</t>
  </si>
  <si>
    <t>*</t>
  </si>
  <si>
    <t>USD *</t>
  </si>
  <si>
    <t>Project Description</t>
  </si>
  <si>
    <t>People in Need, Magna Children in Need</t>
  </si>
  <si>
    <t>2014-2016</t>
  </si>
  <si>
    <t>2014-2015</t>
  </si>
  <si>
    <t>Embassy</t>
  </si>
  <si>
    <t>People in Need/EU</t>
  </si>
  <si>
    <t>Multisector/ Cross-cutting</t>
  </si>
  <si>
    <t>Total Budget **</t>
  </si>
  <si>
    <t>Guarantee***</t>
  </si>
  <si>
    <t>***</t>
  </si>
  <si>
    <t>Total for Debt Resettlement Projects</t>
  </si>
  <si>
    <t>For Bilateral,Small Scale Local and Debt Resettlement Projects it means total allocation for whole period from Czech Development Cooperation.</t>
  </si>
  <si>
    <t>For Trilateral Projects and Capacity Building of Universities it means the total budget for relevant year including co-funding.</t>
  </si>
  <si>
    <t>USD*</t>
  </si>
  <si>
    <t>Total for Small Scale Local Projects</t>
  </si>
  <si>
    <t>CZECH DEVELOPMENT COOPERATION PROJECTS IN CAMBODIA 2015</t>
  </si>
  <si>
    <t xml:space="preserve">Planned Budget 2015 </t>
  </si>
  <si>
    <t>Disbursement 2015</t>
  </si>
  <si>
    <t>According to the orientation exchange rate 1USD = 25 CZK</t>
  </si>
  <si>
    <t>2015-2017</t>
  </si>
  <si>
    <t>Project objective was to improve water and sanitation infrastructure and enhance hygiene behavioral change among the population of Kouk Yeang Village, Siem Reap Province</t>
  </si>
  <si>
    <t>Khmer Technical School - JHP Skola</t>
  </si>
  <si>
    <t>School Expenses and Greenhouse</t>
  </si>
  <si>
    <t>Samatapheap Khnom Organization (SKO)</t>
  </si>
  <si>
    <t xml:space="preserve">Main aim of the project is the increase of the disabled children attendance in schools in Takeo province and improvement of school strategies and regulations for inclusive education. </t>
  </si>
  <si>
    <t>Main aim of the project is ensuring of food self-sufficiency of students of Technical School - JHP Skola in Puok through construction of greenhouse.</t>
  </si>
  <si>
    <t>2015-2016</t>
  </si>
  <si>
    <t>New Health Centres in Takeo Province – Training of Medical Staff and Awareness Campaign for Local Population</t>
  </si>
  <si>
    <t>Capacity Building of Medical Staff in Takeo Province</t>
  </si>
  <si>
    <t>Enhancement of Technical Education in Cambodia</t>
  </si>
  <si>
    <t xml:space="preserve">Improvement of Hygiene Standards and Occupational Safety in Wat Kirisraasong Primary School </t>
  </si>
  <si>
    <t>Total for Develoment-Economic Partnership Projects (B2B)</t>
  </si>
  <si>
    <t>Hrdlička spol. s r.o.</t>
  </si>
  <si>
    <t>People in Need/Save the Children</t>
  </si>
  <si>
    <t xml:space="preserve">For academic year 2015/2016 the Czech Republic provided 6 scholarships. </t>
  </si>
  <si>
    <t>Project is focused on monitoring and protection of safe water resources through mobile and web application.</t>
  </si>
  <si>
    <t xml:space="preserve">Project is aimed at promoting the quality of higher agricultural education in Cambodia through cooperation between experts from the Czech University of Life Sciences Prague, Royal University of Agriculture and Chea Sim University of Kamchaymear. </t>
  </si>
  <si>
    <t xml:space="preserve">Main aim of the project is to improve a health status of the population in Takeo Province through professionalization and qualification enhancement of medical staff in refferal hospitals. </t>
  </si>
  <si>
    <t>Main objectives of the project are to increase the capacity of medical staff of three new health centers; raise awareness about available medical services; raise confidence in health facilities and staff; increase community participation among the local population.</t>
  </si>
  <si>
    <t xml:space="preserve">Main aim of the project is to improve life conditions of vulnarable families living in poor communities in Phnom Penh through awareness campaign and training. </t>
  </si>
  <si>
    <t>In 2015 there were 12 Cambodian students studying in the Czech Republic through the government scholarships.</t>
  </si>
  <si>
    <t xml:space="preserve">Project aims to contribute to the reduction of energy poverty in rural areas of Cambodia by strengthening CSOs, government and private sector’s capacities to sustainably promote and market renewable energy technologies. </t>
  </si>
  <si>
    <t xml:space="preserve">In the frame of the project more than 1400 households will gain access to basic WASH and Health Services and Infrastructure. PIN health and hygiene promotion through community outreach and Mobile Health messaging (mHealth) program will further enhance positive behavior change in relation to ante and post natal care, nutrition, sanitation and hygiene. </t>
  </si>
  <si>
    <t xml:space="preserve">The aim of the project is to improve the health conditions with emphasis on ophthalmology of the rural poor living in Takeo Province through the support of existing health centers, particularly the Caritas Takeo Eye Hospital. </t>
  </si>
  <si>
    <t>Project is focused on improving of health services for mothers and children with focus on prevention and treatment of malnutrition.</t>
  </si>
  <si>
    <t>Health for Mothers and Children in Cambodia with Focus on Prevention and Treatment of Malnutrition</t>
  </si>
  <si>
    <t xml:space="preserve">Improving of Access to Health and Sanitation of Vulnerable, Relocated Communities in Koh Kong Province </t>
  </si>
  <si>
    <t>Support and Development of Ophthalmology in Rural Areas of Takeo Province</t>
  </si>
  <si>
    <t>Program of Social Care and Inclusive Education for Disabled Children in Takeo Province</t>
  </si>
  <si>
    <t xml:space="preserve">Promotion and Support for Sustainable Use of Renewable Energy in Rural Cambodia </t>
  </si>
  <si>
    <t>Step by Step 2 - Scaling up WASH in Kouk Yeang Village</t>
  </si>
  <si>
    <t>Socio-economic Empowerment of Vulnerable Families</t>
  </si>
  <si>
    <t>Construction of Health Centers in Takeo Province</t>
  </si>
  <si>
    <t xml:space="preserve">Main objective of the project is to improve the health and reduce the poverty of Cambodian population in rural areas. The specific objective is the improvement of health coverage and the quality of service delivery in Ang Roka and Kirivong Operational Districts. </t>
  </si>
  <si>
    <t>Social Harmonization and Streghthening of Livelihood in Communities in Battambang</t>
  </si>
  <si>
    <t>Community Livestock Market Development (CLIMAD)</t>
  </si>
  <si>
    <t>Enhancement of Scientific Research Activities and International Activities at Universities in Cambodia</t>
  </si>
  <si>
    <t xml:space="preserve">Mobile and Web Application for  Protection of Safe Water Resources </t>
  </si>
  <si>
    <t xml:space="preserve">Main aim of the project is poverty reduction and enhancement of civil awareness through community support in Battambang Province. </t>
  </si>
  <si>
    <t xml:space="preserve">Strenghtening of Resistance against Natural Disasters through Better Education and Livelihood </t>
  </si>
  <si>
    <t>Main aim of the project is to strenghten resistance of the population of coastal area of Koh Kong Province against natural disasters and climate change through using alternative sources of livelihood, and through education and awareness on Climate Change Adaptation/ Disaster Risk Reduction (CCA/DDR).</t>
  </si>
  <si>
    <t xml:space="preserve">General objective of the project is improvement of hygiene standards and occupational safety in Wat Kirisraasong Primary School in Takeo Province. </t>
  </si>
  <si>
    <t>The general objective of the project is improvement of technical education in Cambodia. The specific objectives of the project are: 1) strengthening of the capacity of technical teachers; 2) enhancement of the practical education of technical subjects; 3) raising of awareness of lower secondary students and increase their interest in studying technical subjects; 4) ensuring of the electric and water self-sufficiency.</t>
  </si>
  <si>
    <t>Project supports the partnership of private sector, non-governmental sector and local authorities to reduce the poverty of 30 000 farmers in Pursat and Kampong Chhnang provinces.</t>
  </si>
  <si>
    <t>Total 2015 (without Debt Resettlement Projects)</t>
  </si>
  <si>
    <t>Total 2015 (with Debt Resettlement Projects)</t>
  </si>
  <si>
    <t>Czech University 
of Life Sciencies</t>
  </si>
  <si>
    <t>Diakonie ČCE -Center for Development and Humanitarian Assistance/Brot für Die Welt</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</si>
</sst>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č&quot;"/>
    <numFmt numFmtId="173" formatCode="&quot;Yes&quot;;&quot;Yes&quot;;&quot;No&quot;"/>
    <numFmt numFmtId="174" formatCode="&quot;True&quot;;&quot;True&quot;;&quot;False&quot;"/>
    <numFmt numFmtId="175" formatCode="&quot;On&quot;;&quot;On&quot;;&quot;Off&quot;"/>
    <numFmt numFmtId="176" formatCode="[$€-2]\ #\ ##,000_);[Red]\([$€-2]\ #\ ##,000\)"/>
    <numFmt numFmtId="177" formatCode="[$€-2]\ #,##0.00_);[Red]\([$€-2]\ #,##0.00\)"/>
    <numFmt numFmtId="178" formatCode="[$CZK]\ #,##0.00"/>
    <numFmt numFmtId="179" formatCode="_([$$-409]* #,##0.00_);_([$$-409]* \(#,##0.00\);_([$$-409]* &quot;-&quot;??_);_(@_)"/>
    <numFmt numFmtId="180" formatCode="0.0"/>
    <numFmt numFmtId="181" formatCode="[$CZK]\ #,##0.0"/>
    <numFmt numFmtId="182" formatCode="[$CZK]\ #,##0"/>
    <numFmt numFmtId="183" formatCode="[$-409]dddd\,\ mmmm\ dd\,\ yyyy"/>
    <numFmt numFmtId="184" formatCode="[$-409]h:mm:ss\ AM/PM"/>
    <numFmt numFmtId="185" formatCode="[$¥€-2]\ #\ ##,000_);[Red]\([$€-2]\ #\ ##,000\)"/>
    <numFmt numFmtId="186" formatCode="#,##0.00_ ;\-#,##0.00\ "/>
  </numFmts>
  <fonts count="38">
    <font>
      <sz val="10"/>
      <name val="Arial"/>
      <family val="0"/>
    </font>
    <font>
      <sz val="11"/>
      <color indexed="8"/>
      <name val="Calibri"/>
      <family val="2"/>
    </font>
    <font>
      <b/>
      <sz val="12"/>
      <name val="Arial"/>
      <family val="2"/>
    </font>
    <font>
      <b/>
      <sz val="10"/>
      <name val="Arial"/>
      <family val="2"/>
    </font>
    <font>
      <sz val="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43"/>
        <bgColor indexed="64"/>
      </patternFill>
    </fill>
  </fills>
  <borders count="2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9" borderId="0" applyNumberFormat="0" applyBorder="0" applyAlignment="0" applyProtection="0"/>
    <xf numFmtId="0" fontId="2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0" fillId="0" borderId="0">
      <alignment horizontal="left" vertical="top"/>
      <protection/>
    </xf>
    <xf numFmtId="0" fontId="0" fillId="22"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3" borderId="0" applyNumberFormat="0" applyBorder="0" applyAlignment="0" applyProtection="0"/>
    <xf numFmtId="0" fontId="33" fillId="0" borderId="0" applyNumberFormat="0" applyFill="0" applyBorder="0" applyAlignment="0" applyProtection="0"/>
    <xf numFmtId="0" fontId="34" fillId="24" borderId="8" applyNumberFormat="0" applyAlignment="0" applyProtection="0"/>
    <xf numFmtId="0" fontId="35" fillId="25" borderId="8" applyNumberFormat="0" applyAlignment="0" applyProtection="0"/>
    <xf numFmtId="0" fontId="36" fillId="25" borderId="9" applyNumberFormat="0" applyAlignment="0" applyProtection="0"/>
    <xf numFmtId="0" fontId="37" fillId="0" borderId="0" applyNumberFormat="0" applyFill="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cellStyleXfs>
  <cellXfs count="82">
    <xf numFmtId="0" fontId="0" fillId="0" borderId="0" xfId="0" applyAlignment="1">
      <alignment/>
    </xf>
    <xf numFmtId="0" fontId="0" fillId="0" borderId="0" xfId="0" applyFont="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xf>
    <xf numFmtId="0" fontId="0" fillId="0" borderId="10" xfId="0" applyBorder="1" applyAlignment="1">
      <alignment vertical="center" wrapText="1"/>
    </xf>
    <xf numFmtId="0" fontId="0" fillId="0" borderId="0" xfId="0"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3" fillId="2" borderId="13" xfId="0" applyFont="1" applyFill="1" applyBorder="1" applyAlignment="1">
      <alignment vertical="center"/>
    </xf>
    <xf numFmtId="0" fontId="0" fillId="2" borderId="14" xfId="0" applyFill="1" applyBorder="1" applyAlignment="1">
      <alignment vertical="top"/>
    </xf>
    <xf numFmtId="178" fontId="3" fillId="2" borderId="14" xfId="0" applyNumberFormat="1" applyFont="1" applyFill="1" applyBorder="1" applyAlignment="1">
      <alignment vertical="top"/>
    </xf>
    <xf numFmtId="0" fontId="0" fillId="2" borderId="15" xfId="0" applyFill="1" applyBorder="1" applyAlignment="1">
      <alignment vertical="top"/>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Fill="1" applyBorder="1" applyAlignment="1">
      <alignment horizontal="right" vertical="center"/>
    </xf>
    <xf numFmtId="0" fontId="0" fillId="0" borderId="0" xfId="0" applyFont="1" applyBorder="1" applyAlignment="1">
      <alignment horizontal="left"/>
    </xf>
    <xf numFmtId="178" fontId="0" fillId="0" borderId="0" xfId="0" applyNumberFormat="1" applyFont="1" applyFill="1" applyAlignment="1">
      <alignment horizontal="left" vertical="top"/>
    </xf>
    <xf numFmtId="0" fontId="0" fillId="0" borderId="0" xfId="0" applyFont="1" applyFill="1" applyBorder="1" applyAlignment="1">
      <alignment horizontal="right" vertical="center"/>
    </xf>
    <xf numFmtId="0" fontId="0" fillId="0" borderId="0" xfId="0" applyFont="1" applyAlignment="1">
      <alignment horizontal="right"/>
    </xf>
    <xf numFmtId="0" fontId="2" fillId="0" borderId="10" xfId="0" applyFont="1" applyBorder="1" applyAlignment="1">
      <alignment horizontal="left" vertical="center"/>
    </xf>
    <xf numFmtId="0" fontId="0" fillId="0" borderId="12" xfId="0" applyFont="1" applyBorder="1" applyAlignment="1">
      <alignment horizontal="center" vertical="center" wrapText="1"/>
    </xf>
    <xf numFmtId="0" fontId="0" fillId="0" borderId="16" xfId="0" applyFont="1" applyBorder="1" applyAlignment="1">
      <alignment horizontal="center" vertical="center"/>
    </xf>
    <xf numFmtId="0" fontId="3" fillId="2" borderId="16" xfId="0" applyFont="1" applyFill="1" applyBorder="1" applyAlignment="1">
      <alignment vertical="center"/>
    </xf>
    <xf numFmtId="0" fontId="0" fillId="2" borderId="16" xfId="0" applyFill="1" applyBorder="1" applyAlignment="1">
      <alignment vertical="top"/>
    </xf>
    <xf numFmtId="0" fontId="0" fillId="2" borderId="16" xfId="0" applyFill="1" applyBorder="1" applyAlignment="1">
      <alignment horizontal="center" vertical="center"/>
    </xf>
    <xf numFmtId="3" fontId="0" fillId="0" borderId="16" xfId="34" applyNumberFormat="1" applyFont="1" applyBorder="1" applyAlignment="1">
      <alignment horizontal="center" vertical="center"/>
    </xf>
    <xf numFmtId="3" fontId="3" fillId="2" borderId="16" xfId="0" applyNumberFormat="1" applyFont="1" applyFill="1" applyBorder="1" applyAlignment="1">
      <alignment horizontal="center" vertical="center"/>
    </xf>
    <xf numFmtId="3" fontId="0" fillId="0" borderId="12" xfId="0" applyNumberFormat="1" applyBorder="1" applyAlignment="1">
      <alignment horizontal="center" vertical="center"/>
    </xf>
    <xf numFmtId="178" fontId="3" fillId="2" borderId="16"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3" fontId="0" fillId="0" borderId="16" xfId="0" applyNumberFormat="1" applyFont="1" applyBorder="1" applyAlignment="1">
      <alignment horizontal="center" vertical="center"/>
    </xf>
    <xf numFmtId="0" fontId="0" fillId="0" borderId="12" xfId="0" applyFont="1" applyBorder="1" applyAlignment="1">
      <alignment horizontal="center" vertical="center"/>
    </xf>
    <xf numFmtId="179" fontId="0" fillId="0" borderId="16" xfId="38" applyNumberFormat="1" applyFont="1" applyBorder="1" applyAlignment="1">
      <alignment horizontal="center" vertical="center"/>
    </xf>
    <xf numFmtId="0" fontId="0" fillId="0" borderId="0" xfId="0" applyFont="1" applyAlignment="1">
      <alignment vertical="center"/>
    </xf>
    <xf numFmtId="0" fontId="0" fillId="0" borderId="0" xfId="0" applyFont="1" applyAlignment="1">
      <alignment vertical="top"/>
    </xf>
    <xf numFmtId="3" fontId="3" fillId="2" borderId="14" xfId="0" applyNumberFormat="1" applyFont="1" applyFill="1" applyBorder="1" applyAlignment="1">
      <alignment horizontal="center"/>
    </xf>
    <xf numFmtId="0" fontId="0" fillId="0" borderId="16" xfId="0" applyFont="1" applyBorder="1" applyAlignment="1">
      <alignment horizontal="left" vertical="center" wrapText="1"/>
    </xf>
    <xf numFmtId="0" fontId="0" fillId="0" borderId="12" xfId="0" applyFont="1" applyBorder="1" applyAlignment="1">
      <alignment horizontal="left" vertical="center" wrapText="1"/>
    </xf>
    <xf numFmtId="0" fontId="0" fillId="2" borderId="16" xfId="0" applyFill="1" applyBorder="1" applyAlignment="1">
      <alignment horizontal="left" vertical="center"/>
    </xf>
    <xf numFmtId="0" fontId="0" fillId="0" borderId="16" xfId="0" applyFont="1" applyBorder="1" applyAlignment="1">
      <alignment horizontal="left" vertical="center" wrapText="1"/>
    </xf>
    <xf numFmtId="0" fontId="0" fillId="0" borderId="12" xfId="0" applyFont="1" applyBorder="1" applyAlignment="1">
      <alignment horizontal="left" vertical="center" wrapText="1"/>
    </xf>
    <xf numFmtId="0" fontId="0" fillId="2" borderId="12" xfId="0" applyFill="1" applyBorder="1" applyAlignment="1">
      <alignment horizontal="center" vertical="center"/>
    </xf>
    <xf numFmtId="0" fontId="0" fillId="32" borderId="12" xfId="0" applyFont="1" applyFill="1" applyBorder="1" applyAlignment="1">
      <alignment horizontal="center" vertical="center"/>
    </xf>
    <xf numFmtId="0" fontId="0" fillId="32" borderId="12" xfId="0" applyFont="1" applyFill="1" applyBorder="1" applyAlignment="1">
      <alignment horizontal="center" vertical="center" wrapText="1" shrinkToFit="1"/>
    </xf>
    <xf numFmtId="0" fontId="0" fillId="32" borderId="16" xfId="0" applyFont="1" applyFill="1" applyBorder="1" applyAlignment="1">
      <alignment horizontal="center" vertical="center"/>
    </xf>
    <xf numFmtId="0" fontId="0" fillId="32" borderId="12" xfId="0" applyFont="1" applyFill="1" applyBorder="1" applyAlignment="1">
      <alignment horizontal="left" vertical="center" wrapText="1"/>
    </xf>
    <xf numFmtId="3" fontId="0" fillId="32" borderId="16" xfId="0" applyNumberFormat="1" applyFont="1" applyFill="1" applyBorder="1" applyAlignment="1">
      <alignment horizontal="center" vertical="center"/>
    </xf>
    <xf numFmtId="0" fontId="0" fillId="32" borderId="16" xfId="0" applyFill="1" applyBorder="1" applyAlignment="1">
      <alignment horizontal="center" vertical="center"/>
    </xf>
    <xf numFmtId="0" fontId="0" fillId="32" borderId="16" xfId="0" applyFont="1" applyFill="1" applyBorder="1" applyAlignment="1">
      <alignment horizontal="center" vertical="center"/>
    </xf>
    <xf numFmtId="0" fontId="0" fillId="32" borderId="12" xfId="0" applyFont="1" applyFill="1" applyBorder="1" applyAlignment="1">
      <alignment horizontal="center" vertical="center" wrapText="1"/>
    </xf>
    <xf numFmtId="3" fontId="3" fillId="2" borderId="12" xfId="0" applyNumberFormat="1" applyFont="1" applyFill="1" applyBorder="1" applyAlignment="1">
      <alignment horizontal="center" vertical="center"/>
    </xf>
    <xf numFmtId="3" fontId="0" fillId="0" borderId="16" xfId="0" applyNumberFormat="1" applyBorder="1" applyAlignment="1">
      <alignment horizontal="center" vertical="center"/>
    </xf>
    <xf numFmtId="0" fontId="0" fillId="32" borderId="18" xfId="0" applyFont="1" applyFill="1" applyBorder="1" applyAlignment="1">
      <alignment horizontal="left" vertical="center" wrapText="1"/>
    </xf>
    <xf numFmtId="0" fontId="0" fillId="0" borderId="16" xfId="0" applyFont="1" applyBorder="1" applyAlignment="1">
      <alignment horizontal="center" vertical="center"/>
    </xf>
    <xf numFmtId="0" fontId="0" fillId="32" borderId="16" xfId="0" applyFont="1" applyFill="1" applyBorder="1" applyAlignment="1">
      <alignment horizontal="center" vertical="center" wrapText="1"/>
    </xf>
    <xf numFmtId="0" fontId="0" fillId="32" borderId="16"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9" xfId="0" applyFont="1" applyFill="1" applyBorder="1" applyAlignment="1">
      <alignment horizontal="center" vertical="top" wrapText="1"/>
    </xf>
    <xf numFmtId="0" fontId="0" fillId="32" borderId="11" xfId="0" applyFont="1" applyFill="1" applyBorder="1" applyAlignment="1">
      <alignment horizontal="center" vertical="center"/>
    </xf>
    <xf numFmtId="0" fontId="0" fillId="0" borderId="12" xfId="0" applyBorder="1" applyAlignment="1">
      <alignment horizontal="center"/>
    </xf>
    <xf numFmtId="0" fontId="3" fillId="2" borderId="13"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3" fillId="33" borderId="11"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0" fillId="0" borderId="12" xfId="0" applyFont="1" applyBorder="1" applyAlignment="1">
      <alignment horizontal="center" vertical="center" wrapText="1"/>
    </xf>
    <xf numFmtId="0" fontId="3" fillId="33" borderId="11" xfId="0" applyFont="1" applyFill="1" applyBorder="1" applyAlignment="1">
      <alignment horizontal="center" vertical="center"/>
    </xf>
    <xf numFmtId="0" fontId="3" fillId="33" borderId="19"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11" xfId="0" applyFont="1"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vertical="center"/>
    </xf>
    <xf numFmtId="0" fontId="0" fillId="0" borderId="12" xfId="0" applyBorder="1" applyAlignment="1">
      <alignment vertical="center"/>
    </xf>
    <xf numFmtId="0" fontId="0" fillId="0" borderId="16" xfId="0" applyBorder="1" applyAlignment="1">
      <alignment horizontal="center" vertical="center" wrapText="1"/>
    </xf>
    <xf numFmtId="0" fontId="0" fillId="0" borderId="13" xfId="0" applyFont="1" applyBorder="1" applyAlignment="1">
      <alignment vertical="center"/>
    </xf>
    <xf numFmtId="0" fontId="0" fillId="0" borderId="14" xfId="0" applyBorder="1" applyAlignment="1">
      <alignment/>
    </xf>
    <xf numFmtId="0" fontId="0" fillId="0" borderId="15" xfId="0" applyBorder="1" applyAlignment="1">
      <alignment/>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zoomScale="85" zoomScaleNormal="85" zoomScalePageLayoutView="0" workbookViewId="0" topLeftCell="A22">
      <selection activeCell="I41" sqref="I41"/>
    </sheetView>
  </sheetViews>
  <sheetFormatPr defaultColWidth="9.140625" defaultRowHeight="12.75"/>
  <cols>
    <col min="1" max="1" width="12.7109375" style="6" customWidth="1"/>
    <col min="2" max="2" width="28.8515625" style="4" customWidth="1"/>
    <col min="3" max="3" width="40.28125" style="4" customWidth="1"/>
    <col min="4" max="4" width="17.00390625" style="4" customWidth="1"/>
    <col min="5" max="5" width="15.140625" style="4" customWidth="1"/>
    <col min="6" max="8" width="17.57421875" style="4" customWidth="1"/>
    <col min="9" max="9" width="13.140625" style="4" customWidth="1"/>
    <col min="10" max="16384" width="9.140625" style="4" customWidth="1"/>
  </cols>
  <sheetData>
    <row r="1" spans="1:8" ht="21" customHeight="1">
      <c r="A1" s="20" t="s">
        <v>44</v>
      </c>
      <c r="B1" s="5"/>
      <c r="C1" s="5"/>
      <c r="D1" s="5"/>
      <c r="E1" s="5"/>
      <c r="F1" s="5"/>
      <c r="G1" s="5"/>
      <c r="H1" s="5"/>
    </row>
    <row r="2" spans="1:9" s="2" customFormat="1" ht="33" customHeight="1">
      <c r="A2" s="70" t="s">
        <v>0</v>
      </c>
      <c r="B2" s="67" t="s">
        <v>15</v>
      </c>
      <c r="C2" s="67" t="s">
        <v>29</v>
      </c>
      <c r="D2" s="67" t="s">
        <v>9</v>
      </c>
      <c r="E2" s="67" t="s">
        <v>10</v>
      </c>
      <c r="F2" s="58" t="s">
        <v>45</v>
      </c>
      <c r="G2" s="58" t="s">
        <v>46</v>
      </c>
      <c r="H2" s="58" t="s">
        <v>36</v>
      </c>
      <c r="I2" s="67" t="s">
        <v>37</v>
      </c>
    </row>
    <row r="3" spans="1:9" s="2" customFormat="1" ht="33" customHeight="1">
      <c r="A3" s="71"/>
      <c r="B3" s="72"/>
      <c r="C3" s="69"/>
      <c r="D3" s="68"/>
      <c r="E3" s="68"/>
      <c r="F3" s="59" t="s">
        <v>28</v>
      </c>
      <c r="G3" s="59" t="s">
        <v>42</v>
      </c>
      <c r="H3" s="59" t="s">
        <v>42</v>
      </c>
      <c r="I3" s="68"/>
    </row>
    <row r="4" spans="1:9" ht="51">
      <c r="A4" s="73" t="s">
        <v>11</v>
      </c>
      <c r="B4" s="14" t="s">
        <v>74</v>
      </c>
      <c r="C4" s="38" t="s">
        <v>73</v>
      </c>
      <c r="D4" s="14" t="s">
        <v>30</v>
      </c>
      <c r="E4" s="22" t="s">
        <v>31</v>
      </c>
      <c r="F4" s="26">
        <v>160000</v>
      </c>
      <c r="G4" s="26">
        <v>160000</v>
      </c>
      <c r="H4" s="26">
        <v>612821</v>
      </c>
      <c r="I4" s="22" t="s">
        <v>1</v>
      </c>
    </row>
    <row r="5" spans="1:9" ht="114.75">
      <c r="A5" s="74"/>
      <c r="B5" s="30" t="s">
        <v>75</v>
      </c>
      <c r="C5" s="39" t="s">
        <v>71</v>
      </c>
      <c r="D5" s="14" t="s">
        <v>3</v>
      </c>
      <c r="E5" s="8" t="s">
        <v>48</v>
      </c>
      <c r="F5" s="26">
        <v>80000</v>
      </c>
      <c r="G5" s="26">
        <v>80000</v>
      </c>
      <c r="H5" s="26">
        <v>240000</v>
      </c>
      <c r="I5" s="8" t="s">
        <v>1</v>
      </c>
    </row>
    <row r="6" spans="1:9" ht="63.75">
      <c r="A6" s="75"/>
      <c r="B6" s="30" t="s">
        <v>76</v>
      </c>
      <c r="C6" s="39" t="s">
        <v>72</v>
      </c>
      <c r="D6" s="8" t="s">
        <v>20</v>
      </c>
      <c r="E6" s="8" t="s">
        <v>48</v>
      </c>
      <c r="F6" s="26">
        <v>79600</v>
      </c>
      <c r="G6" s="26">
        <v>79600</v>
      </c>
      <c r="H6" s="26">
        <v>239600</v>
      </c>
      <c r="I6" s="8" t="s">
        <v>1</v>
      </c>
    </row>
    <row r="7" spans="1:9" ht="63.75">
      <c r="A7" s="13" t="s">
        <v>19</v>
      </c>
      <c r="B7" s="30" t="s">
        <v>77</v>
      </c>
      <c r="C7" s="39" t="s">
        <v>53</v>
      </c>
      <c r="D7" s="8" t="s">
        <v>20</v>
      </c>
      <c r="E7" s="8" t="s">
        <v>21</v>
      </c>
      <c r="F7" s="26">
        <v>120000</v>
      </c>
      <c r="G7" s="26">
        <v>120000</v>
      </c>
      <c r="H7" s="26">
        <f>8500000/20</f>
        <v>425000</v>
      </c>
      <c r="I7" s="8" t="s">
        <v>1</v>
      </c>
    </row>
    <row r="8" spans="1:9" ht="63.75">
      <c r="A8" s="13" t="s">
        <v>18</v>
      </c>
      <c r="B8" s="14" t="s">
        <v>78</v>
      </c>
      <c r="C8" s="38" t="s">
        <v>70</v>
      </c>
      <c r="D8" s="22" t="s">
        <v>3</v>
      </c>
      <c r="E8" s="22" t="s">
        <v>48</v>
      </c>
      <c r="F8" s="26">
        <v>240000</v>
      </c>
      <c r="G8" s="26">
        <v>240000</v>
      </c>
      <c r="H8" s="26">
        <v>720000</v>
      </c>
      <c r="I8" s="8" t="s">
        <v>1</v>
      </c>
    </row>
    <row r="9" spans="1:9" ht="12.75">
      <c r="A9" s="23" t="s">
        <v>17</v>
      </c>
      <c r="B9" s="25"/>
      <c r="C9" s="40"/>
      <c r="D9" s="25"/>
      <c r="E9" s="25"/>
      <c r="F9" s="27">
        <f>SUM(F4:F8)</f>
        <v>679600</v>
      </c>
      <c r="G9" s="27">
        <f>SUM(G4:G8)</f>
        <v>679600</v>
      </c>
      <c r="H9" s="27" t="s">
        <v>23</v>
      </c>
      <c r="I9" s="25"/>
    </row>
    <row r="10" spans="1:9" ht="51">
      <c r="A10" s="31" t="s">
        <v>25</v>
      </c>
      <c r="B10" s="14" t="s">
        <v>79</v>
      </c>
      <c r="C10" s="41" t="s">
        <v>49</v>
      </c>
      <c r="D10" s="78" t="s">
        <v>12</v>
      </c>
      <c r="E10" s="22">
        <v>2015</v>
      </c>
      <c r="F10" s="26">
        <v>17960</v>
      </c>
      <c r="G10" s="26">
        <v>17960</v>
      </c>
      <c r="H10" s="26">
        <v>17960</v>
      </c>
      <c r="I10" s="22" t="s">
        <v>33</v>
      </c>
    </row>
    <row r="11" spans="1:9" ht="51">
      <c r="A11" s="14" t="s">
        <v>19</v>
      </c>
      <c r="B11" s="51" t="s">
        <v>80</v>
      </c>
      <c r="C11" s="41" t="s">
        <v>68</v>
      </c>
      <c r="D11" s="31" t="s">
        <v>52</v>
      </c>
      <c r="E11" s="22">
        <v>2015</v>
      </c>
      <c r="F11" s="26">
        <v>14040</v>
      </c>
      <c r="G11" s="26">
        <v>14040</v>
      </c>
      <c r="H11" s="26">
        <v>14040</v>
      </c>
      <c r="I11" s="22" t="s">
        <v>33</v>
      </c>
    </row>
    <row r="12" spans="1:9" ht="51">
      <c r="A12" s="46" t="s">
        <v>2</v>
      </c>
      <c r="B12" s="44" t="s">
        <v>51</v>
      </c>
      <c r="C12" s="41" t="s">
        <v>54</v>
      </c>
      <c r="D12" s="31" t="s">
        <v>50</v>
      </c>
      <c r="E12" s="22">
        <v>2015</v>
      </c>
      <c r="F12" s="26">
        <v>8000</v>
      </c>
      <c r="G12" s="26">
        <v>8000</v>
      </c>
      <c r="H12" s="26">
        <v>8000</v>
      </c>
      <c r="I12" s="22" t="s">
        <v>33</v>
      </c>
    </row>
    <row r="13" spans="1:9" ht="12.75">
      <c r="A13" s="23" t="s">
        <v>43</v>
      </c>
      <c r="B13" s="25"/>
      <c r="C13" s="40"/>
      <c r="D13" s="25"/>
      <c r="E13" s="25"/>
      <c r="F13" s="27">
        <f>SUM(F10:F12)</f>
        <v>40000</v>
      </c>
      <c r="G13" s="27">
        <f>SUM(G10:G12)</f>
        <v>40000</v>
      </c>
      <c r="H13" s="27">
        <f>SUM(H10:H12)</f>
        <v>40000</v>
      </c>
      <c r="I13" s="25"/>
    </row>
    <row r="14" spans="1:9" ht="76.5">
      <c r="A14" s="60" t="s">
        <v>11</v>
      </c>
      <c r="B14" s="45" t="s">
        <v>81</v>
      </c>
      <c r="C14" s="47" t="s">
        <v>82</v>
      </c>
      <c r="D14" s="50" t="s">
        <v>3</v>
      </c>
      <c r="E14" s="46" t="s">
        <v>32</v>
      </c>
      <c r="F14" s="48">
        <v>46460</v>
      </c>
      <c r="G14" s="48">
        <v>46460</v>
      </c>
      <c r="H14" s="48">
        <v>245673</v>
      </c>
      <c r="I14" s="44" t="s">
        <v>33</v>
      </c>
    </row>
    <row r="15" spans="1:9" ht="76.5">
      <c r="A15" s="76"/>
      <c r="B15" s="31" t="s">
        <v>56</v>
      </c>
      <c r="C15" s="54" t="s">
        <v>67</v>
      </c>
      <c r="D15" s="50" t="s">
        <v>3</v>
      </c>
      <c r="E15" s="49">
        <v>2015</v>
      </c>
      <c r="F15" s="48">
        <v>37972</v>
      </c>
      <c r="G15" s="48">
        <v>37972</v>
      </c>
      <c r="H15" s="48">
        <v>37972</v>
      </c>
      <c r="I15" s="44" t="s">
        <v>33</v>
      </c>
    </row>
    <row r="16" spans="1:9" ht="63.75">
      <c r="A16" s="77"/>
      <c r="B16" s="31" t="s">
        <v>57</v>
      </c>
      <c r="C16" s="54" t="s">
        <v>66</v>
      </c>
      <c r="D16" s="8" t="s">
        <v>20</v>
      </c>
      <c r="E16" s="46" t="s">
        <v>55</v>
      </c>
      <c r="F16" s="48">
        <v>60000</v>
      </c>
      <c r="G16" s="48">
        <v>60000</v>
      </c>
      <c r="H16" s="48">
        <v>150000</v>
      </c>
      <c r="I16" s="44" t="s">
        <v>33</v>
      </c>
    </row>
    <row r="17" spans="1:9" ht="51">
      <c r="A17" s="60" t="s">
        <v>2</v>
      </c>
      <c r="B17" s="31" t="s">
        <v>59</v>
      </c>
      <c r="C17" s="54" t="s">
        <v>90</v>
      </c>
      <c r="D17" s="50" t="s">
        <v>3</v>
      </c>
      <c r="E17" s="49">
        <v>2015</v>
      </c>
      <c r="F17" s="48">
        <v>20000</v>
      </c>
      <c r="G17" s="48">
        <v>20000</v>
      </c>
      <c r="H17" s="48">
        <v>20000</v>
      </c>
      <c r="I17" s="44" t="s">
        <v>33</v>
      </c>
    </row>
    <row r="18" spans="1:9" ht="127.5">
      <c r="A18" s="61"/>
      <c r="B18" s="31" t="s">
        <v>58</v>
      </c>
      <c r="C18" s="2" t="s">
        <v>91</v>
      </c>
      <c r="D18" s="14" t="s">
        <v>95</v>
      </c>
      <c r="E18" s="55" t="s">
        <v>48</v>
      </c>
      <c r="F18" s="53">
        <v>111200</v>
      </c>
      <c r="G18" s="53">
        <v>111200</v>
      </c>
      <c r="H18" s="53">
        <v>278000</v>
      </c>
      <c r="I18" s="44" t="s">
        <v>33</v>
      </c>
    </row>
    <row r="19" spans="1:9" ht="12.75">
      <c r="A19" s="62" t="s">
        <v>39</v>
      </c>
      <c r="B19" s="63"/>
      <c r="C19" s="63"/>
      <c r="D19" s="65"/>
      <c r="E19" s="66"/>
      <c r="F19" s="52">
        <f>SUM(F14:F18)</f>
        <v>275632</v>
      </c>
      <c r="G19" s="52">
        <f>SUM(G14:G18)</f>
        <v>275632</v>
      </c>
      <c r="H19" s="52">
        <f>SUM(H14:H18)</f>
        <v>731645</v>
      </c>
      <c r="I19" s="43"/>
    </row>
    <row r="20" spans="1:9" ht="76.5">
      <c r="A20" s="21" t="s">
        <v>22</v>
      </c>
      <c r="B20" s="30" t="s">
        <v>83</v>
      </c>
      <c r="C20" s="39" t="s">
        <v>87</v>
      </c>
      <c r="D20" s="14" t="s">
        <v>96</v>
      </c>
      <c r="E20" s="22" t="s">
        <v>31</v>
      </c>
      <c r="F20" s="26">
        <v>56240</v>
      </c>
      <c r="G20" s="26">
        <v>56240</v>
      </c>
      <c r="H20" s="26">
        <v>184495</v>
      </c>
      <c r="I20" s="33" t="s">
        <v>1</v>
      </c>
    </row>
    <row r="21" spans="1:9" ht="102">
      <c r="A21" s="21" t="s">
        <v>35</v>
      </c>
      <c r="B21" s="31" t="s">
        <v>88</v>
      </c>
      <c r="C21" s="42" t="s">
        <v>89</v>
      </c>
      <c r="D21" s="14" t="s">
        <v>62</v>
      </c>
      <c r="E21" s="22" t="s">
        <v>31</v>
      </c>
      <c r="F21" s="26">
        <v>42000</v>
      </c>
      <c r="G21" s="26">
        <v>42000</v>
      </c>
      <c r="H21" s="26">
        <v>153544</v>
      </c>
      <c r="I21" s="33" t="s">
        <v>1</v>
      </c>
    </row>
    <row r="22" spans="1:9" ht="63.75">
      <c r="A22" s="21" t="s">
        <v>13</v>
      </c>
      <c r="B22" s="14" t="s">
        <v>84</v>
      </c>
      <c r="C22" s="39" t="s">
        <v>92</v>
      </c>
      <c r="D22" s="22" t="s">
        <v>34</v>
      </c>
      <c r="E22" s="22" t="s">
        <v>48</v>
      </c>
      <c r="F22" s="26">
        <v>80000</v>
      </c>
      <c r="G22" s="26">
        <v>80000</v>
      </c>
      <c r="H22" s="26">
        <v>441163</v>
      </c>
      <c r="I22" s="33" t="s">
        <v>1</v>
      </c>
    </row>
    <row r="23" spans="1:9" ht="12.75">
      <c r="A23" s="23" t="s">
        <v>16</v>
      </c>
      <c r="B23" s="25"/>
      <c r="C23" s="40"/>
      <c r="D23" s="25"/>
      <c r="E23" s="25"/>
      <c r="F23" s="27">
        <f>SUM(F20:F22)</f>
        <v>178240</v>
      </c>
      <c r="G23" s="27">
        <f>SUM(G20:G22)</f>
        <v>178240</v>
      </c>
      <c r="H23" s="27" t="s">
        <v>23</v>
      </c>
      <c r="I23" s="25"/>
    </row>
    <row r="24" spans="1:9" ht="76.5">
      <c r="A24" s="7" t="s">
        <v>2</v>
      </c>
      <c r="B24" s="30" t="s">
        <v>85</v>
      </c>
      <c r="C24" s="39" t="s">
        <v>65</v>
      </c>
      <c r="D24" s="14" t="s">
        <v>14</v>
      </c>
      <c r="E24" s="32">
        <v>2015</v>
      </c>
      <c r="F24" s="28">
        <v>40000</v>
      </c>
      <c r="G24" s="28">
        <v>40000</v>
      </c>
      <c r="H24" s="28">
        <v>42427</v>
      </c>
      <c r="I24" s="33" t="s">
        <v>1</v>
      </c>
    </row>
    <row r="25" spans="1:9" ht="12.75">
      <c r="A25" s="23" t="s">
        <v>24</v>
      </c>
      <c r="B25" s="25"/>
      <c r="C25" s="25"/>
      <c r="D25" s="24"/>
      <c r="E25" s="24"/>
      <c r="F25" s="27">
        <f>SUM(F24:F24)</f>
        <v>40000</v>
      </c>
      <c r="G25" s="27">
        <f>SUM(G24:G24)</f>
        <v>40000</v>
      </c>
      <c r="H25" s="29" t="s">
        <v>23</v>
      </c>
      <c r="I25" s="25"/>
    </row>
    <row r="26" spans="1:9" ht="38.25">
      <c r="A26" s="31" t="s">
        <v>25</v>
      </c>
      <c r="B26" s="56" t="s">
        <v>86</v>
      </c>
      <c r="C26" s="57" t="s">
        <v>64</v>
      </c>
      <c r="D26" s="46" t="s">
        <v>61</v>
      </c>
      <c r="E26" s="49">
        <v>2015</v>
      </c>
      <c r="F26" s="48">
        <v>4000</v>
      </c>
      <c r="G26" s="48">
        <v>4000</v>
      </c>
      <c r="H26" s="48">
        <v>4000</v>
      </c>
      <c r="I26" s="46" t="s">
        <v>1</v>
      </c>
    </row>
    <row r="27" spans="1:9" ht="12.75">
      <c r="A27" s="62" t="s">
        <v>60</v>
      </c>
      <c r="B27" s="63"/>
      <c r="C27" s="64"/>
      <c r="D27" s="24"/>
      <c r="E27" s="24"/>
      <c r="F27" s="27">
        <f>SUM(F26)</f>
        <v>4000</v>
      </c>
      <c r="G27" s="27">
        <f>SUM(G26)</f>
        <v>4000</v>
      </c>
      <c r="H27" s="27">
        <f>SUM(H26)</f>
        <v>4000</v>
      </c>
      <c r="I27" s="25"/>
    </row>
    <row r="28" spans="1:9" ht="38.25">
      <c r="A28" s="14" t="s">
        <v>4</v>
      </c>
      <c r="B28" s="14" t="s">
        <v>63</v>
      </c>
      <c r="C28" s="79" t="s">
        <v>69</v>
      </c>
      <c r="D28" s="80"/>
      <c r="E28" s="80"/>
      <c r="F28" s="80"/>
      <c r="G28" s="80"/>
      <c r="H28" s="81"/>
      <c r="I28" s="34" t="s">
        <v>5</v>
      </c>
    </row>
    <row r="29" spans="1:9" ht="12.75">
      <c r="A29" s="9" t="s">
        <v>93</v>
      </c>
      <c r="B29" s="10"/>
      <c r="C29" s="10"/>
      <c r="D29" s="10"/>
      <c r="E29" s="10"/>
      <c r="F29" s="37">
        <f>F9+F13+F23+F25+F27</f>
        <v>941840</v>
      </c>
      <c r="G29" s="37">
        <f>G9+G13+G23+G25+G27</f>
        <v>941840</v>
      </c>
      <c r="H29" s="11"/>
      <c r="I29" s="12"/>
    </row>
    <row r="30" spans="1:9" ht="12.75">
      <c r="A30" s="9" t="s">
        <v>94</v>
      </c>
      <c r="B30" s="10"/>
      <c r="C30" s="10"/>
      <c r="D30" s="10"/>
      <c r="E30" s="10"/>
      <c r="F30" s="37">
        <f>F29+F19</f>
        <v>1217472</v>
      </c>
      <c r="G30" s="37">
        <f>G29+G19</f>
        <v>1217472</v>
      </c>
      <c r="H30" s="11"/>
      <c r="I30" s="12"/>
    </row>
    <row r="31" spans="1:3" ht="12.75">
      <c r="A31" s="36" t="s">
        <v>27</v>
      </c>
      <c r="B31" s="16" t="s">
        <v>47</v>
      </c>
      <c r="C31" s="16"/>
    </row>
    <row r="32" spans="1:3" ht="12.75">
      <c r="A32" s="36" t="s">
        <v>26</v>
      </c>
      <c r="B32" s="16" t="s">
        <v>41</v>
      </c>
      <c r="C32" s="16"/>
    </row>
    <row r="33" spans="1:3" ht="12.75">
      <c r="A33" s="36"/>
      <c r="B33" s="16" t="s">
        <v>40</v>
      </c>
      <c r="C33" s="16"/>
    </row>
    <row r="34" spans="1:3" ht="12.75">
      <c r="A34" s="35" t="s">
        <v>38</v>
      </c>
      <c r="B34" s="16" t="s">
        <v>6</v>
      </c>
      <c r="C34" s="16"/>
    </row>
    <row r="35" spans="2:3" ht="12.75">
      <c r="B35" s="16" t="s">
        <v>7</v>
      </c>
      <c r="C35" s="16"/>
    </row>
    <row r="36" spans="2:3" ht="12.75">
      <c r="B36" s="1" t="s">
        <v>8</v>
      </c>
      <c r="C36" s="1"/>
    </row>
    <row r="42" spans="1:3" ht="12.75">
      <c r="A42" s="15"/>
      <c r="B42" s="17"/>
      <c r="C42" s="17"/>
    </row>
    <row r="43" spans="1:3" ht="12.75">
      <c r="A43" s="18"/>
      <c r="B43" s="3"/>
      <c r="C43" s="3"/>
    </row>
    <row r="44" spans="1:3" ht="12.75">
      <c r="A44" s="18"/>
      <c r="B44" s="3"/>
      <c r="C44" s="3"/>
    </row>
    <row r="45" spans="1:3" ht="12.75">
      <c r="A45" s="18"/>
      <c r="B45" s="3"/>
      <c r="C45" s="3"/>
    </row>
    <row r="46" spans="1:3" ht="12.75">
      <c r="A46" s="19"/>
      <c r="B46" s="3"/>
      <c r="C46" s="3"/>
    </row>
  </sheetData>
  <sheetProtection/>
  <mergeCells count="12">
    <mergeCell ref="A14:A16"/>
    <mergeCell ref="C28:H28"/>
    <mergeCell ref="A17:A18"/>
    <mergeCell ref="A27:C27"/>
    <mergeCell ref="A19:E19"/>
    <mergeCell ref="E2:E3"/>
    <mergeCell ref="I2:I3"/>
    <mergeCell ref="C2:C3"/>
    <mergeCell ref="A2:A3"/>
    <mergeCell ref="B2:B3"/>
    <mergeCell ref="D2:D3"/>
    <mergeCell ref="A4:A6"/>
  </mergeCells>
  <printOptions/>
  <pageMargins left="0.787401575" right="0.787401575" top="0.984251969" bottom="0.984251969" header="0.4921259845" footer="0.4921259845"/>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Holý</dc:creator>
  <cp:keywords/>
  <dc:description/>
  <cp:lastModifiedBy>Gašparíková Jana (phno)</cp:lastModifiedBy>
  <cp:lastPrinted>2015-08-18T10:07:49Z</cp:lastPrinted>
  <dcterms:created xsi:type="dcterms:W3CDTF">2011-09-14T10:27:51Z</dcterms:created>
  <dcterms:modified xsi:type="dcterms:W3CDTF">2015-08-19T02:27:58Z</dcterms:modified>
  <cp:category/>
  <cp:version/>
  <cp:contentType/>
  <cp:contentStatus/>
</cp:coreProperties>
</file>