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List1!$A$1:$G$54</definedName>
  </definedNames>
  <calcPr calcId="162913"/>
</workbook>
</file>

<file path=xl/calcChain.xml><?xml version="1.0" encoding="utf-8"?>
<calcChain xmlns="http://schemas.openxmlformats.org/spreadsheetml/2006/main">
  <c r="F4" i="1" l="1"/>
  <c r="H49" i="1" l="1"/>
  <c r="F49" i="1" s="1"/>
  <c r="H12" i="1" l="1"/>
  <c r="F12" i="1" s="1"/>
  <c r="H31" i="1" l="1"/>
  <c r="F31" i="1" s="1"/>
  <c r="H28" i="1" l="1"/>
  <c r="F28" i="1" s="1"/>
  <c r="H42" i="1"/>
  <c r="F42" i="1" s="1"/>
  <c r="H27" i="1"/>
  <c r="H33" i="1"/>
  <c r="F33" i="1" s="1"/>
  <c r="H40" i="1"/>
  <c r="F40" i="1" s="1"/>
  <c r="H47" i="1"/>
  <c r="F47" i="1" s="1"/>
  <c r="H44" i="1"/>
  <c r="F44" i="1" s="1"/>
  <c r="H21" i="1"/>
  <c r="F21" i="1" s="1"/>
  <c r="H19" i="1"/>
  <c r="F19" i="1" s="1"/>
  <c r="H52" i="1"/>
  <c r="F52" i="1" s="1"/>
  <c r="H50" i="1"/>
  <c r="F50" i="1" s="1"/>
  <c r="H7" i="1"/>
  <c r="F7" i="1" s="1"/>
  <c r="H8" i="1"/>
  <c r="F8" i="1" s="1"/>
  <c r="H38" i="1"/>
  <c r="F38" i="1" s="1"/>
  <c r="H35" i="1"/>
  <c r="F35" i="1" s="1"/>
  <c r="H34" i="1"/>
  <c r="F34" i="1" s="1"/>
  <c r="H26" i="1"/>
  <c r="F26" i="1" s="1"/>
  <c r="H36" i="1"/>
  <c r="F36" i="1" s="1"/>
  <c r="F27" i="1" l="1"/>
</calcChain>
</file>

<file path=xl/sharedStrings.xml><?xml version="1.0" encoding="utf-8"?>
<sst xmlns="http://schemas.openxmlformats.org/spreadsheetml/2006/main" count="82" uniqueCount="80">
  <si>
    <t>měsíc:</t>
  </si>
  <si>
    <t>položka:</t>
  </si>
  <si>
    <t>Kč</t>
  </si>
  <si>
    <t>vydání cestovního pasu (ePas)</t>
  </si>
  <si>
    <t>vydání NCD</t>
  </si>
  <si>
    <t>vydání NCD - v nouzi</t>
  </si>
  <si>
    <t>vydání osvědčení o českém státním občanství</t>
  </si>
  <si>
    <t>ověření podpisu pro ZM Brno</t>
  </si>
  <si>
    <t>ověření kopie pro ZM Brno</t>
  </si>
  <si>
    <t>1.000 VND</t>
  </si>
  <si>
    <t>1 EUR</t>
  </si>
  <si>
    <t>VND</t>
  </si>
  <si>
    <t>144A</t>
  </si>
  <si>
    <t>kontrola</t>
  </si>
  <si>
    <t>vydání cestovního pasu (ePas) - dítě mladší 15 let</t>
  </si>
  <si>
    <t>dlouhodobé vízum (vč. účelu studium)</t>
  </si>
  <si>
    <t>144A POD</t>
  </si>
  <si>
    <t>dlouhodobé vízum za účelem podnikání</t>
  </si>
  <si>
    <t>žádost o nové posouzení důvodů neudělení krátkodobého víza</t>
  </si>
  <si>
    <t>157a dite</t>
  </si>
  <si>
    <t>157a</t>
  </si>
  <si>
    <t>162b</t>
  </si>
  <si>
    <t>151b</t>
  </si>
  <si>
    <t>151a</t>
  </si>
  <si>
    <t>150b</t>
  </si>
  <si>
    <t>150a</t>
  </si>
  <si>
    <t>162a</t>
  </si>
  <si>
    <t>162c</t>
  </si>
  <si>
    <t>157b</t>
  </si>
  <si>
    <t>157b ZDAR</t>
  </si>
  <si>
    <t>159a</t>
  </si>
  <si>
    <t>153a</t>
  </si>
  <si>
    <t>144A ZDAR1</t>
  </si>
  <si>
    <t>tháng:</t>
  </si>
  <si>
    <t>144 RP EU</t>
  </si>
  <si>
    <t>144c</t>
  </si>
  <si>
    <t>144aKODE1</t>
  </si>
  <si>
    <t>144aKODE2</t>
  </si>
  <si>
    <t>144aZDAR</t>
  </si>
  <si>
    <t>zaměstnanecká karta | modrá karta</t>
  </si>
  <si>
    <t>thị thực dài hạn - trẻ em từ dưới 6 tuổi</t>
  </si>
  <si>
    <t>yêu cầu xem xét lại lý do từ chối cấp visa</t>
  </si>
  <si>
    <t>thị thực ngắn hạn - trẻ em từ dưới 6 tuổi</t>
  </si>
  <si>
    <t>thị thực ngắn hạn - trẻ em từ 6-12 tuổi</t>
  </si>
  <si>
    <t>visa dài hạn với mục đích kinh doanh</t>
  </si>
  <si>
    <t>thị thực dài hạn</t>
  </si>
  <si>
    <t>xin cấp hộ chiếu (ePas)</t>
  </si>
  <si>
    <t>xin cấp hộ chiếu (ePas) - trẻ em dưới 15 tuổi</t>
  </si>
  <si>
    <t>giấy chứng nhận về quốc tịch</t>
  </si>
  <si>
    <t>vystavení rodného | oddacího | úmrtního listu (duplikát)</t>
  </si>
  <si>
    <t>ověření kopie - sao y bản chính</t>
  </si>
  <si>
    <t>žádost o zápis narození | sňatku do ZM Brno</t>
  </si>
  <si>
    <t>đơn xin đăng ký khai sinh | kết hôn</t>
  </si>
  <si>
    <t>đơn xin cấp giấy khai sinh | kết hôn | chứng tử (bản sao)</t>
  </si>
  <si>
    <r>
      <t xml:space="preserve">KONZULÁRNÍ POPLATKY - </t>
    </r>
    <r>
      <rPr>
        <b/>
        <i/>
        <sz val="12"/>
        <rFont val="Arial CE"/>
        <charset val="238"/>
      </rPr>
      <t>Biểu phí lãnh sự</t>
    </r>
  </si>
  <si>
    <t>144A ZDAR2</t>
  </si>
  <si>
    <t>144c ZDAR</t>
  </si>
  <si>
    <t>thị thực ngắn hạn RP EU</t>
  </si>
  <si>
    <t>yêu cầu xem xét lại lý do từ chối cấp visa RP EU</t>
  </si>
  <si>
    <t>162d</t>
  </si>
  <si>
    <t>registrace</t>
  </si>
  <si>
    <r>
      <rPr>
        <sz val="10"/>
        <rFont val="Arial CE"/>
        <charset val="238"/>
      </rPr>
      <t>Kč</t>
    </r>
    <r>
      <rPr>
        <i/>
        <sz val="10"/>
        <rFont val="Arial CE"/>
        <charset val="238"/>
      </rPr>
      <t>/</t>
    </r>
    <r>
      <rPr>
        <b/>
        <i/>
        <u/>
        <sz val="10"/>
        <rFont val="Arial CE"/>
        <charset val="238"/>
      </rPr>
      <t>EUR</t>
    </r>
  </si>
  <si>
    <r>
      <t xml:space="preserve">krátkodobé vízum - </t>
    </r>
    <r>
      <rPr>
        <i/>
        <sz val="10"/>
        <rFont val="Arial CE"/>
        <family val="2"/>
        <charset val="238"/>
      </rPr>
      <t>thị thực ngắn hạn</t>
    </r>
  </si>
  <si>
    <r>
      <t xml:space="preserve">krátkodobé vízum - </t>
    </r>
    <r>
      <rPr>
        <b/>
        <sz val="10"/>
        <rFont val="Arial CE"/>
        <family val="2"/>
        <charset val="238"/>
      </rPr>
      <t>dítě 6-12 let</t>
    </r>
  </si>
  <si>
    <r>
      <t xml:space="preserve">krátkodobé vízum - </t>
    </r>
    <r>
      <rPr>
        <b/>
        <sz val="10"/>
        <rFont val="Arial CE"/>
        <family val="2"/>
        <charset val="238"/>
      </rPr>
      <t>dítě 0-6 let</t>
    </r>
  </si>
  <si>
    <r>
      <t xml:space="preserve">krátkodobé vízum </t>
    </r>
    <r>
      <rPr>
        <b/>
        <sz val="10"/>
        <rFont val="Arial CE"/>
        <charset val="238"/>
      </rPr>
      <t>RP EU</t>
    </r>
  </si>
  <si>
    <r>
      <t xml:space="preserve">dlouhodobé vízum - </t>
    </r>
    <r>
      <rPr>
        <b/>
        <sz val="10"/>
        <rFont val="Arial CE"/>
        <family val="2"/>
        <charset val="238"/>
      </rPr>
      <t>dítě do 6 let</t>
    </r>
  </si>
  <si>
    <r>
      <t xml:space="preserve">povolení k pobytu - </t>
    </r>
    <r>
      <rPr>
        <i/>
        <sz val="10"/>
        <rFont val="Arial CE"/>
        <family val="2"/>
        <charset val="238"/>
      </rPr>
      <t>giấy phép cư trú</t>
    </r>
  </si>
  <si>
    <r>
      <rPr>
        <b/>
        <sz val="10"/>
        <rFont val="Arial CE"/>
        <family val="2"/>
        <charset val="238"/>
      </rPr>
      <t>D/VR/99</t>
    </r>
    <r>
      <rPr>
        <sz val="10"/>
        <rFont val="Arial CE"/>
        <family val="2"/>
        <charset val="238"/>
      </rPr>
      <t xml:space="preserve"> - přenos</t>
    </r>
  </si>
  <si>
    <r>
      <t xml:space="preserve">ověření podpisu - </t>
    </r>
    <r>
      <rPr>
        <i/>
        <sz val="10"/>
        <rFont val="Arial CE"/>
        <family val="2"/>
        <charset val="238"/>
      </rPr>
      <t>công chứng chữ ký</t>
    </r>
  </si>
  <si>
    <r>
      <t xml:space="preserve">výpis z evidence Rejstříku trestů - </t>
    </r>
    <r>
      <rPr>
        <i/>
        <sz val="10"/>
        <rFont val="Arial CE"/>
        <family val="2"/>
        <charset val="238"/>
      </rPr>
      <t>phiếu lý lịch tư pháp</t>
    </r>
  </si>
  <si>
    <r>
      <t>žádost o nové posouzení dův. neudělení krátkodob. víza</t>
    </r>
    <r>
      <rPr>
        <b/>
        <sz val="10"/>
        <rFont val="Arial CE"/>
        <family val="2"/>
        <charset val="238"/>
      </rPr>
      <t xml:space="preserve"> RP EU</t>
    </r>
  </si>
  <si>
    <t>D / VC</t>
  </si>
  <si>
    <t>D / VR</t>
  </si>
  <si>
    <t>Schengen visa</t>
  </si>
  <si>
    <t>passport</t>
  </si>
  <si>
    <t>Příjetí (jiné) žádosti u ZÚ ČR</t>
  </si>
  <si>
    <t>vydání osvědčení k uzavření manželství</t>
  </si>
  <si>
    <t>leden 2022</t>
  </si>
  <si>
    <t>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</si>
</sst>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0.000"/>
    <numFmt numFmtId="165" formatCode="0.000000"/>
  </numFmts>
  <fonts count="17" x14ac:knownFonts="1">
    <font>
      <sz val="10"/>
      <name val="Arial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i/>
      <u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right" indent="1"/>
    </xf>
    <xf numFmtId="0" fontId="1" fillId="2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applyFont="1" applyFill="1"/>
    <xf numFmtId="0" fontId="0" fillId="0" borderId="0" xfId="0" applyFill="1"/>
    <xf numFmtId="0" fontId="1" fillId="3" borderId="0" xfId="0" applyFont="1" applyFill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right" indent="1"/>
    </xf>
    <xf numFmtId="0" fontId="7" fillId="0" borderId="0" xfId="0" applyNumberFormat="1" applyFont="1" applyAlignment="1">
      <alignment horizontal="right" indent="1"/>
    </xf>
    <xf numFmtId="0" fontId="7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164" fontId="7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indent="1"/>
    </xf>
    <xf numFmtId="6" fontId="6" fillId="0" borderId="0" xfId="0" applyNumberFormat="1" applyFont="1" applyAlignment="1">
      <alignment horizontal="right" indent="1"/>
    </xf>
    <xf numFmtId="165" fontId="7" fillId="0" borderId="0" xfId="0" applyNumberFormat="1" applyFont="1" applyAlignment="1">
      <alignment horizontal="right" indent="1"/>
    </xf>
    <xf numFmtId="165" fontId="7" fillId="0" borderId="0" xfId="0" applyNumberFormat="1" applyFont="1"/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 indent="1"/>
    </xf>
    <xf numFmtId="165" fontId="7" fillId="0" borderId="0" xfId="0" applyNumberFormat="1" applyFont="1" applyFill="1"/>
    <xf numFmtId="0" fontId="9" fillId="0" borderId="0" xfId="0" applyFont="1" applyFill="1"/>
    <xf numFmtId="0" fontId="5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horizontal="right" vertical="center" indent="1"/>
    </xf>
    <xf numFmtId="165" fontId="7" fillId="3" borderId="0" xfId="0" applyNumberFormat="1" applyFont="1" applyFill="1"/>
    <xf numFmtId="0" fontId="9" fillId="0" borderId="0" xfId="0" applyFont="1"/>
    <xf numFmtId="0" fontId="6" fillId="0" borderId="14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3" fontId="6" fillId="2" borderId="0" xfId="0" applyNumberFormat="1" applyFont="1" applyFill="1" applyBorder="1"/>
    <xf numFmtId="3" fontId="13" fillId="0" borderId="0" xfId="0" applyNumberFormat="1" applyFont="1"/>
    <xf numFmtId="0" fontId="6" fillId="0" borderId="8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right" vertical="center" indent="1"/>
    </xf>
    <xf numFmtId="3" fontId="6" fillId="0" borderId="9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0" fontId="6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right" vertical="center" indent="1"/>
    </xf>
    <xf numFmtId="0" fontId="12" fillId="0" borderId="3" xfId="0" applyFont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right" vertical="center" indent="1"/>
    </xf>
    <xf numFmtId="3" fontId="6" fillId="2" borderId="0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3" fontId="11" fillId="0" borderId="6" xfId="0" applyNumberFormat="1" applyFont="1" applyBorder="1" applyAlignment="1">
      <alignment horizontal="right" vertical="center" indent="1"/>
    </xf>
    <xf numFmtId="3" fontId="6" fillId="0" borderId="21" xfId="0" applyNumberFormat="1" applyFont="1" applyBorder="1" applyAlignment="1">
      <alignment horizontal="right" vertical="center" indent="1"/>
    </xf>
    <xf numFmtId="0" fontId="11" fillId="0" borderId="1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right" vertical="center" indent="1"/>
    </xf>
    <xf numFmtId="3" fontId="6" fillId="0" borderId="19" xfId="0" applyNumberFormat="1" applyFont="1" applyBorder="1" applyAlignment="1">
      <alignment horizontal="right" vertical="center" indent="1"/>
    </xf>
    <xf numFmtId="0" fontId="13" fillId="0" borderId="0" xfId="0" applyFont="1"/>
    <xf numFmtId="0" fontId="6" fillId="0" borderId="1" xfId="0" applyFont="1" applyBorder="1" applyAlignment="1">
      <alignment horizontal="left" vertical="center" indent="1"/>
    </xf>
    <xf numFmtId="3" fontId="6" fillId="0" borderId="1" xfId="0" applyNumberFormat="1" applyFont="1" applyBorder="1" applyAlignment="1">
      <alignment horizontal="right" vertical="center" indent="1"/>
    </xf>
    <xf numFmtId="0" fontId="6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right" vertical="center" indent="1"/>
    </xf>
    <xf numFmtId="3" fontId="6" fillId="0" borderId="6" xfId="0" applyNumberFormat="1" applyFont="1" applyBorder="1" applyAlignment="1">
      <alignment horizontal="right" vertical="center" indent="1"/>
    </xf>
    <xf numFmtId="1" fontId="6" fillId="2" borderId="0" xfId="0" applyNumberFormat="1" applyFont="1" applyFill="1" applyBorder="1" applyAlignment="1">
      <alignment horizontal="right" vertical="center" indent="1"/>
    </xf>
    <xf numFmtId="1" fontId="6" fillId="2" borderId="0" xfId="0" applyNumberFormat="1" applyFont="1" applyFill="1" applyBorder="1"/>
    <xf numFmtId="0" fontId="6" fillId="0" borderId="3" xfId="0" applyFont="1" applyBorder="1" applyAlignment="1">
      <alignment horizontal="left" vertical="center" indent="1"/>
    </xf>
    <xf numFmtId="3" fontId="6" fillId="0" borderId="3" xfId="0" applyNumberFormat="1" applyFont="1" applyBorder="1" applyAlignment="1">
      <alignment horizontal="right" vertical="center" indent="1"/>
    </xf>
    <xf numFmtId="0" fontId="13" fillId="0" borderId="3" xfId="0" applyFont="1" applyBorder="1" applyAlignment="1">
      <alignment horizontal="left" vertical="center" indent="1"/>
    </xf>
    <xf numFmtId="0" fontId="12" fillId="0" borderId="4" xfId="0" applyFont="1" applyFill="1" applyBorder="1" applyAlignment="1">
      <alignment horizontal="left" vertical="center" indent="1"/>
    </xf>
    <xf numFmtId="0" fontId="13" fillId="0" borderId="3" xfId="0" applyFont="1" applyBorder="1" applyAlignment="1">
      <alignment horizontal="right" vertical="center" indent="1"/>
    </xf>
    <xf numFmtId="0" fontId="13" fillId="2" borderId="0" xfId="0" applyFont="1" applyFill="1" applyBorder="1"/>
    <xf numFmtId="0" fontId="16" fillId="2" borderId="7" xfId="0" applyFont="1" applyFill="1" applyBorder="1" applyAlignment="1">
      <alignment vertical="center"/>
    </xf>
    <xf numFmtId="0" fontId="15" fillId="0" borderId="0" xfId="0" applyFont="1" applyAlignment="1">
      <alignment vertical="center" textRotation="90"/>
    </xf>
    <xf numFmtId="0" fontId="6" fillId="0" borderId="5" xfId="0" applyFont="1" applyBorder="1" applyAlignment="1">
      <alignment horizontal="left" vertical="center" indent="1"/>
    </xf>
    <xf numFmtId="3" fontId="6" fillId="0" borderId="5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5" fillId="4" borderId="0" xfId="0" applyFont="1" applyFill="1" applyBorder="1" applyAlignment="1">
      <alignment horizontal="center" vertical="center" textRotation="90"/>
    </xf>
    <xf numFmtId="0" fontId="15" fillId="3" borderId="0" xfId="0" applyFont="1" applyFill="1" applyBorder="1" applyAlignment="1">
      <alignment horizontal="center" vertical="center" textRotation="90"/>
    </xf>
    <xf numFmtId="0" fontId="15" fillId="4" borderId="0" xfId="0" applyFont="1" applyFill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zoomScale="115" zoomScaleNormal="115" workbookViewId="0">
      <selection activeCell="J13" sqref="J13"/>
    </sheetView>
  </sheetViews>
  <sheetFormatPr defaultRowHeight="12.75" x14ac:dyDescent="0.2"/>
  <cols>
    <col min="1" max="1" width="2.140625" customWidth="1"/>
    <col min="2" max="2" width="0.85546875" customWidth="1"/>
    <col min="3" max="3" width="15.28515625" style="7" customWidth="1"/>
    <col min="4" max="4" width="55.7109375" style="7" customWidth="1"/>
    <col min="5" max="5" width="11.28515625" style="10" customWidth="1"/>
    <col min="6" max="6" width="15.28515625" style="10" customWidth="1"/>
    <col min="7" max="7" width="0.85546875" customWidth="1"/>
    <col min="8" max="8" width="7.7109375" customWidth="1"/>
  </cols>
  <sheetData>
    <row r="1" spans="1:9" ht="15.75" x14ac:dyDescent="0.25">
      <c r="B1" s="1"/>
      <c r="C1" s="4" t="s">
        <v>54</v>
      </c>
      <c r="D1" s="5"/>
      <c r="E1" s="8"/>
      <c r="F1" s="8"/>
      <c r="G1" s="2"/>
      <c r="H1" s="1"/>
      <c r="I1" s="1"/>
    </row>
    <row r="2" spans="1:9" ht="15" customHeight="1" x14ac:dyDescent="0.2">
      <c r="B2" s="1"/>
      <c r="C2" s="14"/>
      <c r="D2" s="14"/>
      <c r="E2" s="15" t="s">
        <v>9</v>
      </c>
      <c r="F2" s="16">
        <v>0.96199999999999997</v>
      </c>
      <c r="G2" s="17"/>
      <c r="H2" s="18" t="s">
        <v>2</v>
      </c>
      <c r="I2" s="1"/>
    </row>
    <row r="3" spans="1:9" ht="15" customHeight="1" x14ac:dyDescent="0.2">
      <c r="B3" s="1"/>
      <c r="C3" s="19" t="s">
        <v>0</v>
      </c>
      <c r="D3" s="20" t="s">
        <v>78</v>
      </c>
      <c r="E3" s="15" t="s">
        <v>10</v>
      </c>
      <c r="F3" s="21">
        <v>24.86</v>
      </c>
      <c r="G3" s="17"/>
      <c r="H3" s="18" t="s">
        <v>2</v>
      </c>
      <c r="I3" s="1"/>
    </row>
    <row r="4" spans="1:9" ht="15" customHeight="1" x14ac:dyDescent="0.2">
      <c r="B4" s="1"/>
      <c r="C4" s="22" t="s">
        <v>33</v>
      </c>
      <c r="D4" s="20" t="s">
        <v>79</v>
      </c>
      <c r="E4" s="23">
        <v>1</v>
      </c>
      <c r="F4" s="24">
        <f>1/F2*1000</f>
        <v>1039.5010395010395</v>
      </c>
      <c r="G4" s="25"/>
      <c r="H4" s="18" t="s">
        <v>11</v>
      </c>
      <c r="I4" s="1"/>
    </row>
    <row r="5" spans="1:9" s="12" customFormat="1" ht="6.95" customHeight="1" x14ac:dyDescent="0.2">
      <c r="B5" s="11"/>
      <c r="C5" s="26"/>
      <c r="D5" s="26"/>
      <c r="E5" s="27"/>
      <c r="F5" s="27"/>
      <c r="G5" s="28"/>
      <c r="H5" s="29"/>
      <c r="I5" s="11"/>
    </row>
    <row r="6" spans="1:9" ht="17.100000000000001" customHeight="1" thickBot="1" x14ac:dyDescent="0.25">
      <c r="B6" s="13"/>
      <c r="C6" s="30" t="s">
        <v>1</v>
      </c>
      <c r="D6" s="31"/>
      <c r="E6" s="32" t="s">
        <v>61</v>
      </c>
      <c r="F6" s="33" t="s">
        <v>11</v>
      </c>
      <c r="G6" s="34"/>
      <c r="H6" s="35" t="s">
        <v>13</v>
      </c>
      <c r="I6" s="1"/>
    </row>
    <row r="7" spans="1:9" ht="15" customHeight="1" x14ac:dyDescent="0.2">
      <c r="A7" s="93" t="s">
        <v>74</v>
      </c>
      <c r="B7" s="3"/>
      <c r="C7" s="36" t="s">
        <v>36</v>
      </c>
      <c r="D7" s="37" t="s">
        <v>62</v>
      </c>
      <c r="E7" s="38">
        <v>80</v>
      </c>
      <c r="F7" s="39">
        <f>ROUND(H7,0)*10000</f>
        <v>2070000</v>
      </c>
      <c r="G7" s="40"/>
      <c r="H7" s="41">
        <f>+E7*$F$3*$F$4/10000</f>
        <v>206.73596673596674</v>
      </c>
      <c r="I7" s="1"/>
    </row>
    <row r="8" spans="1:9" ht="15" customHeight="1" x14ac:dyDescent="0.2">
      <c r="A8" s="93"/>
      <c r="B8" s="3"/>
      <c r="C8" s="42" t="s">
        <v>37</v>
      </c>
      <c r="D8" s="43" t="s">
        <v>63</v>
      </c>
      <c r="E8" s="44">
        <v>40</v>
      </c>
      <c r="F8" s="45">
        <f>ROUND(H8,0)*10000</f>
        <v>1030000</v>
      </c>
      <c r="G8" s="40"/>
      <c r="H8" s="41">
        <f>+E8*$F$3*$F$4/10000</f>
        <v>103.36798336798337</v>
      </c>
      <c r="I8" s="1"/>
    </row>
    <row r="9" spans="1:9" ht="15" customHeight="1" x14ac:dyDescent="0.2">
      <c r="A9" s="93"/>
      <c r="B9" s="3"/>
      <c r="C9" s="46"/>
      <c r="D9" s="47" t="s">
        <v>43</v>
      </c>
      <c r="E9" s="48"/>
      <c r="F9" s="49"/>
      <c r="G9" s="40"/>
      <c r="H9" s="41"/>
      <c r="I9" s="1"/>
    </row>
    <row r="10" spans="1:9" ht="15" customHeight="1" x14ac:dyDescent="0.2">
      <c r="A10" s="93"/>
      <c r="B10" s="3"/>
      <c r="C10" s="50" t="s">
        <v>38</v>
      </c>
      <c r="D10" s="51" t="s">
        <v>64</v>
      </c>
      <c r="E10" s="52">
        <v>0</v>
      </c>
      <c r="F10" s="53">
        <v>0</v>
      </c>
      <c r="G10" s="40"/>
      <c r="H10" s="41"/>
      <c r="I10" s="1"/>
    </row>
    <row r="11" spans="1:9" ht="15" customHeight="1" x14ac:dyDescent="0.2">
      <c r="A11" s="93"/>
      <c r="B11" s="3"/>
      <c r="C11" s="50"/>
      <c r="D11" s="54" t="s">
        <v>42</v>
      </c>
      <c r="E11" s="52"/>
      <c r="F11" s="53"/>
      <c r="G11" s="40"/>
      <c r="H11" s="41"/>
      <c r="I11" s="1"/>
    </row>
    <row r="12" spans="1:9" ht="15" customHeight="1" x14ac:dyDescent="0.2">
      <c r="A12" s="93"/>
      <c r="B12" s="3"/>
      <c r="C12" s="42" t="s">
        <v>35</v>
      </c>
      <c r="D12" s="43" t="s">
        <v>18</v>
      </c>
      <c r="E12" s="44">
        <v>60</v>
      </c>
      <c r="F12" s="45">
        <f>ROUND(H12,0)*10000</f>
        <v>1550000</v>
      </c>
      <c r="G12" s="40"/>
      <c r="H12" s="41">
        <f>+E12*$F$3*$F$4/10000</f>
        <v>155.05197505197503</v>
      </c>
      <c r="I12" s="1"/>
    </row>
    <row r="13" spans="1:9" ht="15" customHeight="1" x14ac:dyDescent="0.2">
      <c r="A13" s="93"/>
      <c r="B13" s="3"/>
      <c r="C13" s="50"/>
      <c r="D13" s="54" t="s">
        <v>41</v>
      </c>
      <c r="E13" s="55"/>
      <c r="F13" s="53"/>
      <c r="G13" s="40"/>
      <c r="H13" s="41"/>
      <c r="I13" s="1"/>
    </row>
    <row r="14" spans="1:9" ht="15" customHeight="1" x14ac:dyDescent="0.2">
      <c r="A14" s="93"/>
      <c r="B14" s="3"/>
      <c r="C14" s="42" t="s">
        <v>34</v>
      </c>
      <c r="D14" s="43" t="s">
        <v>65</v>
      </c>
      <c r="E14" s="44">
        <v>0</v>
      </c>
      <c r="F14" s="45">
        <v>0</v>
      </c>
      <c r="G14" s="40"/>
      <c r="H14" s="41"/>
      <c r="I14" s="1"/>
    </row>
    <row r="15" spans="1:9" ht="12" customHeight="1" x14ac:dyDescent="0.2">
      <c r="A15" s="93"/>
      <c r="B15" s="3"/>
      <c r="C15" s="46"/>
      <c r="D15" s="56" t="s">
        <v>57</v>
      </c>
      <c r="E15" s="48"/>
      <c r="F15" s="49"/>
      <c r="G15" s="40"/>
      <c r="H15" s="41"/>
      <c r="I15" s="1"/>
    </row>
    <row r="16" spans="1:9" ht="15" customHeight="1" x14ac:dyDescent="0.2">
      <c r="A16" s="93"/>
      <c r="B16" s="3"/>
      <c r="C16" s="50" t="s">
        <v>56</v>
      </c>
      <c r="D16" s="51" t="s">
        <v>71</v>
      </c>
      <c r="E16" s="52">
        <v>0</v>
      </c>
      <c r="F16" s="45">
        <v>0</v>
      </c>
      <c r="G16" s="40"/>
      <c r="H16" s="41"/>
      <c r="I16" s="1"/>
    </row>
    <row r="17" spans="1:9" ht="12" customHeight="1" x14ac:dyDescent="0.2">
      <c r="A17" s="93"/>
      <c r="B17" s="3"/>
      <c r="C17" s="46"/>
      <c r="D17" s="47" t="s">
        <v>58</v>
      </c>
      <c r="E17" s="48"/>
      <c r="F17" s="49"/>
      <c r="G17" s="40"/>
      <c r="H17" s="41"/>
      <c r="I17" s="1"/>
    </row>
    <row r="18" spans="1:9" ht="6.95" customHeight="1" x14ac:dyDescent="0.2">
      <c r="B18" s="3"/>
      <c r="C18" s="57"/>
      <c r="D18" s="58"/>
      <c r="E18" s="59"/>
      <c r="F18" s="60"/>
      <c r="G18" s="40"/>
      <c r="H18" s="41"/>
      <c r="I18" s="1"/>
    </row>
    <row r="19" spans="1:9" ht="15" customHeight="1" x14ac:dyDescent="0.2">
      <c r="A19" s="94" t="s">
        <v>72</v>
      </c>
      <c r="B19" s="3"/>
      <c r="C19" s="42" t="s">
        <v>12</v>
      </c>
      <c r="D19" s="43" t="s">
        <v>15</v>
      </c>
      <c r="E19" s="61">
        <v>2500</v>
      </c>
      <c r="F19" s="45">
        <f>ROUND(H19,0)*10000</f>
        <v>2600000</v>
      </c>
      <c r="G19" s="40"/>
      <c r="H19" s="41">
        <f>+E19*$F$4/10000</f>
        <v>259.87525987525987</v>
      </c>
      <c r="I19" s="1"/>
    </row>
    <row r="20" spans="1:9" ht="12.75" customHeight="1" x14ac:dyDescent="0.2">
      <c r="A20" s="94"/>
      <c r="B20" s="3"/>
      <c r="C20" s="46"/>
      <c r="D20" s="47" t="s">
        <v>45</v>
      </c>
      <c r="E20" s="48"/>
      <c r="F20" s="49"/>
      <c r="G20" s="40"/>
      <c r="H20" s="41"/>
      <c r="I20" s="1"/>
    </row>
    <row r="21" spans="1:9" ht="15" customHeight="1" x14ac:dyDescent="0.2">
      <c r="A21" s="94"/>
      <c r="B21" s="3"/>
      <c r="C21" s="50" t="s">
        <v>16</v>
      </c>
      <c r="D21" s="51" t="s">
        <v>17</v>
      </c>
      <c r="E21" s="62">
        <v>5000</v>
      </c>
      <c r="F21" s="53">
        <f>ROUND(H21,0)*10000</f>
        <v>5200000</v>
      </c>
      <c r="G21" s="40"/>
      <c r="H21" s="41">
        <f>+E21*$F$4/10000</f>
        <v>519.75051975051974</v>
      </c>
      <c r="I21" s="1"/>
    </row>
    <row r="22" spans="1:9" ht="12.75" customHeight="1" x14ac:dyDescent="0.2">
      <c r="A22" s="94"/>
      <c r="B22" s="3"/>
      <c r="C22" s="50"/>
      <c r="D22" s="54" t="s">
        <v>44</v>
      </c>
      <c r="E22" s="55"/>
      <c r="F22" s="53"/>
      <c r="G22" s="40"/>
      <c r="H22" s="41"/>
      <c r="I22" s="1"/>
    </row>
    <row r="23" spans="1:9" ht="15" customHeight="1" x14ac:dyDescent="0.2">
      <c r="A23" s="94"/>
      <c r="B23" s="3"/>
      <c r="C23" s="42" t="s">
        <v>32</v>
      </c>
      <c r="D23" s="43" t="s">
        <v>66</v>
      </c>
      <c r="E23" s="63">
        <v>0</v>
      </c>
      <c r="F23" s="45">
        <v>0</v>
      </c>
      <c r="G23" s="40"/>
      <c r="H23" s="41"/>
      <c r="I23" s="1"/>
    </row>
    <row r="24" spans="1:9" ht="11.25" customHeight="1" x14ac:dyDescent="0.2">
      <c r="A24" s="94"/>
      <c r="B24" s="3"/>
      <c r="C24" s="46"/>
      <c r="D24" s="47" t="s">
        <v>40</v>
      </c>
      <c r="E24" s="48"/>
      <c r="F24" s="49"/>
      <c r="G24" s="40"/>
      <c r="H24" s="41"/>
      <c r="I24" s="1"/>
    </row>
    <row r="25" spans="1:9" ht="6.95" customHeight="1" x14ac:dyDescent="0.2">
      <c r="A25" s="89"/>
      <c r="B25" s="3"/>
      <c r="C25" s="88"/>
      <c r="D25" s="88"/>
      <c r="E25" s="88"/>
      <c r="F25" s="88"/>
      <c r="G25" s="40"/>
      <c r="H25" s="41"/>
      <c r="I25" s="1"/>
    </row>
    <row r="26" spans="1:9" ht="15.75" customHeight="1" x14ac:dyDescent="0.2">
      <c r="A26" s="93" t="s">
        <v>73</v>
      </c>
      <c r="B26" s="3"/>
      <c r="C26" s="64" t="s">
        <v>26</v>
      </c>
      <c r="D26" s="65" t="s">
        <v>67</v>
      </c>
      <c r="E26" s="66">
        <v>2500</v>
      </c>
      <c r="F26" s="67">
        <f>ROUND(H26,0)*10000</f>
        <v>2600000</v>
      </c>
      <c r="G26" s="40"/>
      <c r="H26" s="41">
        <f>+E26*$F$4/10000</f>
        <v>259.87525987525987</v>
      </c>
      <c r="I26" s="1"/>
    </row>
    <row r="27" spans="1:9" ht="15.75" customHeight="1" x14ac:dyDescent="0.2">
      <c r="A27" s="93"/>
      <c r="B27" s="3"/>
      <c r="C27" s="42" t="s">
        <v>27</v>
      </c>
      <c r="D27" s="68" t="s">
        <v>39</v>
      </c>
      <c r="E27" s="63">
        <v>5000</v>
      </c>
      <c r="F27" s="45">
        <f>ROUND(H27,0)*10000</f>
        <v>5200000</v>
      </c>
      <c r="G27" s="40"/>
      <c r="H27" s="41">
        <f>+E27*$F$4/10000</f>
        <v>519.75051975051974</v>
      </c>
      <c r="I27" s="1"/>
    </row>
    <row r="28" spans="1:9" ht="15.75" customHeight="1" x14ac:dyDescent="0.2">
      <c r="A28" s="93"/>
      <c r="B28" s="3"/>
      <c r="C28" s="42" t="s">
        <v>59</v>
      </c>
      <c r="D28" s="68" t="s">
        <v>60</v>
      </c>
      <c r="E28" s="63">
        <v>1000</v>
      </c>
      <c r="F28" s="45">
        <f>ROUND(H28,0)*10000</f>
        <v>1040000</v>
      </c>
      <c r="G28" s="40"/>
      <c r="H28" s="41">
        <f>+E28*$F$4/10000</f>
        <v>103.95010395010395</v>
      </c>
      <c r="I28" s="1"/>
    </row>
    <row r="29" spans="1:9" ht="15.75" customHeight="1" thickBot="1" x14ac:dyDescent="0.25">
      <c r="A29" s="93"/>
      <c r="B29" s="3"/>
      <c r="C29" s="69" t="s">
        <v>55</v>
      </c>
      <c r="D29" s="70" t="s">
        <v>68</v>
      </c>
      <c r="E29" s="71">
        <v>0</v>
      </c>
      <c r="F29" s="72">
        <v>0</v>
      </c>
      <c r="G29" s="40"/>
      <c r="H29" s="73"/>
      <c r="I29" s="1"/>
    </row>
    <row r="30" spans="1:9" ht="6.95" customHeight="1" x14ac:dyDescent="0.2">
      <c r="A30" s="89"/>
      <c r="B30" s="3"/>
      <c r="C30" s="57"/>
      <c r="D30" s="58"/>
      <c r="E30" s="59"/>
      <c r="F30" s="80"/>
      <c r="G30" s="81"/>
      <c r="H30" s="41"/>
      <c r="I30" s="1"/>
    </row>
    <row r="31" spans="1:9" ht="13.5" customHeight="1" x14ac:dyDescent="0.2">
      <c r="A31" s="89"/>
      <c r="B31" s="3"/>
      <c r="C31" s="76">
        <v>146</v>
      </c>
      <c r="D31" s="65" t="s">
        <v>76</v>
      </c>
      <c r="E31" s="78">
        <v>750</v>
      </c>
      <c r="F31" s="79">
        <f>ROUND(H31,0)*10000</f>
        <v>780000</v>
      </c>
      <c r="G31" s="40"/>
      <c r="H31" s="41">
        <f>+E31*$F$4/10000</f>
        <v>77.962577962577953</v>
      </c>
      <c r="I31" s="1"/>
    </row>
    <row r="32" spans="1:9" ht="6.95" customHeight="1" x14ac:dyDescent="0.2">
      <c r="A32" s="89"/>
      <c r="B32" s="3"/>
      <c r="C32" s="57"/>
      <c r="D32" s="58"/>
      <c r="E32" s="59"/>
      <c r="F32" s="80"/>
      <c r="G32" s="81"/>
      <c r="H32" s="41"/>
      <c r="I32" s="1"/>
    </row>
    <row r="33" spans="1:9" ht="13.5" customHeight="1" x14ac:dyDescent="0.2">
      <c r="A33" s="89"/>
      <c r="B33" s="3"/>
      <c r="C33" s="74" t="s">
        <v>25</v>
      </c>
      <c r="D33" s="43" t="s">
        <v>69</v>
      </c>
      <c r="E33" s="63">
        <v>250</v>
      </c>
      <c r="F33" s="75">
        <f>ROUND(H33,0)*10000</f>
        <v>260000</v>
      </c>
      <c r="G33" s="40"/>
      <c r="H33" s="41">
        <f>+E33*$F$4/10000</f>
        <v>25.987525987525988</v>
      </c>
      <c r="I33" s="1"/>
    </row>
    <row r="34" spans="1:9" ht="13.5" customHeight="1" x14ac:dyDescent="0.2">
      <c r="A34" s="89"/>
      <c r="B34" s="3"/>
      <c r="C34" s="76" t="s">
        <v>24</v>
      </c>
      <c r="D34" s="77" t="s">
        <v>7</v>
      </c>
      <c r="E34" s="78">
        <v>125</v>
      </c>
      <c r="F34" s="79">
        <f>ROUND(H34,0)*10000</f>
        <v>130000</v>
      </c>
      <c r="G34" s="40"/>
      <c r="H34" s="41">
        <f>+E34*$F$4/10000</f>
        <v>12.993762993762994</v>
      </c>
      <c r="I34" s="1"/>
    </row>
    <row r="35" spans="1:9" ht="13.5" customHeight="1" x14ac:dyDescent="0.2">
      <c r="A35" s="89"/>
      <c r="B35" s="3"/>
      <c r="C35" s="74" t="s">
        <v>23</v>
      </c>
      <c r="D35" s="43" t="s">
        <v>50</v>
      </c>
      <c r="E35" s="63">
        <v>300</v>
      </c>
      <c r="F35" s="75">
        <f>ROUND(H35,0)*10000</f>
        <v>310000</v>
      </c>
      <c r="G35" s="40"/>
      <c r="H35" s="41">
        <f>+E35*$F$4/10000</f>
        <v>31.185031185031182</v>
      </c>
      <c r="I35" s="1"/>
    </row>
    <row r="36" spans="1:9" ht="13.5" customHeight="1" x14ac:dyDescent="0.2">
      <c r="A36" s="89"/>
      <c r="B36" s="3"/>
      <c r="C36" s="76" t="s">
        <v>22</v>
      </c>
      <c r="D36" s="77" t="s">
        <v>8</v>
      </c>
      <c r="E36" s="78">
        <v>150</v>
      </c>
      <c r="F36" s="79">
        <f>ROUND(H36,0)*10000</f>
        <v>160000</v>
      </c>
      <c r="G36" s="40"/>
      <c r="H36" s="41">
        <f>+E36*$F$4/10000</f>
        <v>15.592515592515591</v>
      </c>
      <c r="I36" s="1"/>
    </row>
    <row r="37" spans="1:9" ht="6.95" customHeight="1" x14ac:dyDescent="0.2">
      <c r="A37" s="89"/>
      <c r="B37" s="3"/>
      <c r="C37" s="57"/>
      <c r="D37" s="58"/>
      <c r="E37" s="59"/>
      <c r="F37" s="80"/>
      <c r="G37" s="81"/>
      <c r="H37" s="41"/>
      <c r="I37" s="1"/>
    </row>
    <row r="38" spans="1:9" ht="13.5" customHeight="1" x14ac:dyDescent="0.2">
      <c r="A38" s="89"/>
      <c r="B38" s="3"/>
      <c r="C38" s="76" t="s">
        <v>21</v>
      </c>
      <c r="D38" s="65" t="s">
        <v>70</v>
      </c>
      <c r="E38" s="78">
        <v>200</v>
      </c>
      <c r="F38" s="79">
        <f>ROUND(H38,0)*10000</f>
        <v>210000</v>
      </c>
      <c r="G38" s="40"/>
      <c r="H38" s="41">
        <f>+E38*$F$4/10000</f>
        <v>20.79002079002079</v>
      </c>
      <c r="I38" s="1"/>
    </row>
    <row r="39" spans="1:9" ht="6.95" customHeight="1" x14ac:dyDescent="0.2">
      <c r="A39" s="89"/>
      <c r="B39" s="3"/>
      <c r="C39" s="57"/>
      <c r="D39" s="58"/>
      <c r="E39" s="59"/>
      <c r="F39" s="80"/>
      <c r="G39" s="81"/>
      <c r="H39" s="41"/>
      <c r="I39" s="1"/>
    </row>
    <row r="40" spans="1:9" ht="15" customHeight="1" x14ac:dyDescent="0.2">
      <c r="A40" s="95" t="s">
        <v>75</v>
      </c>
      <c r="B40" s="3"/>
      <c r="C40" s="74" t="s">
        <v>20</v>
      </c>
      <c r="D40" s="43" t="s">
        <v>3</v>
      </c>
      <c r="E40" s="63">
        <v>1200</v>
      </c>
      <c r="F40" s="75">
        <f>ROUND(H40,0)*10000</f>
        <v>1250000</v>
      </c>
      <c r="G40" s="40"/>
      <c r="H40" s="41">
        <f>+E40*$F$4/10000</f>
        <v>124.74012474012473</v>
      </c>
      <c r="I40" s="1"/>
    </row>
    <row r="41" spans="1:9" ht="14.25" customHeight="1" x14ac:dyDescent="0.2">
      <c r="A41" s="95"/>
      <c r="B41" s="3"/>
      <c r="C41" s="82"/>
      <c r="D41" s="47" t="s">
        <v>46</v>
      </c>
      <c r="E41" s="48"/>
      <c r="F41" s="83"/>
      <c r="G41" s="40"/>
      <c r="H41" s="41"/>
      <c r="I41" s="1"/>
    </row>
    <row r="42" spans="1:9" ht="15" customHeight="1" x14ac:dyDescent="0.2">
      <c r="A42" s="95"/>
      <c r="B42" s="3"/>
      <c r="C42" s="74" t="s">
        <v>19</v>
      </c>
      <c r="D42" s="43" t="s">
        <v>14</v>
      </c>
      <c r="E42" s="63">
        <v>400</v>
      </c>
      <c r="F42" s="75">
        <f>ROUND(H42,0)*10000</f>
        <v>420000</v>
      </c>
      <c r="G42" s="40"/>
      <c r="H42" s="41">
        <f t="shared" ref="H42:H52" si="0">+E42*$F$4/10000</f>
        <v>41.580041580041581</v>
      </c>
      <c r="I42" s="1"/>
    </row>
    <row r="43" spans="1:9" ht="12.75" customHeight="1" x14ac:dyDescent="0.2">
      <c r="A43" s="95"/>
      <c r="B43" s="3"/>
      <c r="C43" s="82"/>
      <c r="D43" s="47" t="s">
        <v>47</v>
      </c>
      <c r="E43" s="48"/>
      <c r="F43" s="83"/>
      <c r="G43" s="40"/>
      <c r="H43" s="41"/>
      <c r="I43" s="1"/>
    </row>
    <row r="44" spans="1:9" ht="13.5" customHeight="1" x14ac:dyDescent="0.2">
      <c r="A44" s="95"/>
      <c r="B44" s="3"/>
      <c r="C44" s="76" t="s">
        <v>28</v>
      </c>
      <c r="D44" s="77" t="s">
        <v>4</v>
      </c>
      <c r="E44" s="78">
        <v>400</v>
      </c>
      <c r="F44" s="79">
        <f>ROUND(H44,0)*10000</f>
        <v>420000</v>
      </c>
      <c r="G44" s="40"/>
      <c r="H44" s="41">
        <f t="shared" si="0"/>
        <v>41.580041580041581</v>
      </c>
      <c r="I44" s="1"/>
    </row>
    <row r="45" spans="1:9" ht="13.5" customHeight="1" x14ac:dyDescent="0.2">
      <c r="A45" s="95"/>
      <c r="B45" s="3"/>
      <c r="C45" s="76" t="s">
        <v>29</v>
      </c>
      <c r="D45" s="77" t="s">
        <v>5</v>
      </c>
      <c r="E45" s="78">
        <v>0</v>
      </c>
      <c r="F45" s="79">
        <v>0</v>
      </c>
      <c r="G45" s="40"/>
      <c r="H45" s="41"/>
      <c r="I45" s="1"/>
    </row>
    <row r="46" spans="1:9" ht="6.95" customHeight="1" x14ac:dyDescent="0.2">
      <c r="A46" s="89"/>
      <c r="B46" s="3"/>
      <c r="C46" s="57"/>
      <c r="D46" s="58"/>
      <c r="E46" s="59"/>
      <c r="F46" s="60"/>
      <c r="G46" s="40"/>
      <c r="H46" s="41"/>
      <c r="I46" s="1"/>
    </row>
    <row r="47" spans="1:9" ht="15" customHeight="1" x14ac:dyDescent="0.2">
      <c r="A47" s="89"/>
      <c r="B47" s="3"/>
      <c r="C47" s="74" t="s">
        <v>30</v>
      </c>
      <c r="D47" s="43" t="s">
        <v>6</v>
      </c>
      <c r="E47" s="63">
        <v>300</v>
      </c>
      <c r="F47" s="75">
        <f>ROUND(H47,0)*10000</f>
        <v>310000</v>
      </c>
      <c r="G47" s="40"/>
      <c r="H47" s="41">
        <f t="shared" si="0"/>
        <v>31.185031185031182</v>
      </c>
      <c r="I47" s="1"/>
    </row>
    <row r="48" spans="1:9" ht="12.75" customHeight="1" x14ac:dyDescent="0.2">
      <c r="A48" s="89"/>
      <c r="B48" s="3"/>
      <c r="C48" s="82"/>
      <c r="D48" s="47" t="s">
        <v>48</v>
      </c>
      <c r="E48" s="48"/>
      <c r="F48" s="83"/>
      <c r="G48" s="40"/>
      <c r="H48" s="41"/>
      <c r="I48" s="1"/>
    </row>
    <row r="49" spans="1:9" ht="14.25" customHeight="1" x14ac:dyDescent="0.2">
      <c r="A49" s="89"/>
      <c r="B49" s="3"/>
      <c r="C49" s="90">
        <v>156</v>
      </c>
      <c r="D49" s="92" t="s">
        <v>77</v>
      </c>
      <c r="E49" s="55">
        <v>500</v>
      </c>
      <c r="F49" s="91">
        <f>ROUND(H49,0)*10000</f>
        <v>520000</v>
      </c>
      <c r="G49" s="40"/>
      <c r="H49" s="41">
        <f>+E49*$F$4/10000</f>
        <v>51.975051975051976</v>
      </c>
      <c r="I49" s="1"/>
    </row>
    <row r="50" spans="1:9" ht="15" customHeight="1" x14ac:dyDescent="0.2">
      <c r="A50" s="89"/>
      <c r="B50" s="3"/>
      <c r="C50" s="74">
        <v>163</v>
      </c>
      <c r="D50" s="43" t="s">
        <v>51</v>
      </c>
      <c r="E50" s="63">
        <v>200</v>
      </c>
      <c r="F50" s="75">
        <f>ROUND(H50,0)*10000</f>
        <v>210000</v>
      </c>
      <c r="G50" s="40"/>
      <c r="H50" s="41">
        <f t="shared" si="0"/>
        <v>20.79002079002079</v>
      </c>
      <c r="I50" s="1"/>
    </row>
    <row r="51" spans="1:9" ht="12.75" customHeight="1" x14ac:dyDescent="0.2">
      <c r="A51" s="89"/>
      <c r="B51" s="3"/>
      <c r="C51" s="82"/>
      <c r="D51" s="47" t="s">
        <v>52</v>
      </c>
      <c r="E51" s="48"/>
      <c r="F51" s="83"/>
      <c r="G51" s="40"/>
      <c r="H51" s="41"/>
      <c r="I51" s="1"/>
    </row>
    <row r="52" spans="1:9" ht="15" customHeight="1" x14ac:dyDescent="0.2">
      <c r="A52" s="89"/>
      <c r="B52" s="3"/>
      <c r="C52" s="74" t="s">
        <v>31</v>
      </c>
      <c r="D52" s="43" t="s">
        <v>49</v>
      </c>
      <c r="E52" s="63">
        <v>300</v>
      </c>
      <c r="F52" s="75">
        <f>ROUND(H52,0)*10000</f>
        <v>310000</v>
      </c>
      <c r="G52" s="40"/>
      <c r="H52" s="41">
        <f t="shared" si="0"/>
        <v>31.185031185031182</v>
      </c>
      <c r="I52" s="1"/>
    </row>
    <row r="53" spans="1:9" ht="12.75" customHeight="1" x14ac:dyDescent="0.2">
      <c r="A53" s="89"/>
      <c r="B53" s="3"/>
      <c r="C53" s="84"/>
      <c r="D53" s="85" t="s">
        <v>53</v>
      </c>
      <c r="E53" s="86"/>
      <c r="F53" s="86"/>
      <c r="G53" s="87"/>
      <c r="H53" s="73"/>
      <c r="I53" s="1"/>
    </row>
    <row r="54" spans="1:9" ht="6.95" customHeight="1" x14ac:dyDescent="0.2">
      <c r="B54" s="3"/>
      <c r="C54" s="6"/>
      <c r="D54" s="6"/>
      <c r="E54" s="9"/>
      <c r="F54" s="9"/>
      <c r="G54" s="3"/>
      <c r="H54" s="1"/>
      <c r="I54" s="1"/>
    </row>
  </sheetData>
  <mergeCells count="4">
    <mergeCell ref="A7:A17"/>
    <mergeCell ref="A19:A24"/>
    <mergeCell ref="A26:A29"/>
    <mergeCell ref="A40:A45"/>
  </mergeCells>
  <phoneticPr fontId="0" type="noConversion"/>
  <pageMargins left="0.23622047244094491" right="0.23622047244094491" top="0.55118110236220474" bottom="0.55118110236220474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vvmadrid;Olga CHOJNACKA</dc:creator>
  <cp:lastModifiedBy>Martina SAITLOVÁ</cp:lastModifiedBy>
  <cp:lastPrinted>2022-01-04T01:59:00Z</cp:lastPrinted>
  <dcterms:created xsi:type="dcterms:W3CDTF">2008-05-05T11:26:50Z</dcterms:created>
  <dcterms:modified xsi:type="dcterms:W3CDTF">2022-01-04T02:03:29Z</dcterms:modified>
</cp:coreProperties>
</file>